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showObjects="placeholders" defaultThemeVersion="124226"/>
  <mc:AlternateContent xmlns:mc="http://schemas.openxmlformats.org/markup-compatibility/2006">
    <mc:Choice Requires="x15">
      <x15ac:absPath xmlns:x15ac="http://schemas.microsoft.com/office/spreadsheetml/2010/11/ac" url="D:\Users\Uporabnik\Desktop\"/>
    </mc:Choice>
  </mc:AlternateContent>
  <xr:revisionPtr revIDLastSave="0" documentId="13_ncr:1_{5EB8ABA2-200A-4C58-8BEC-AB25DEA5D893}" xr6:coauthVersionLast="36" xr6:coauthVersionMax="36" xr10:uidLastSave="{00000000-0000-0000-0000-000000000000}"/>
  <bookViews>
    <workbookView xWindow="0" yWindow="0" windowWidth="23040" windowHeight="9060" tabRatio="983" xr2:uid="{00000000-000D-0000-FFFF-FFFF00000000}"/>
  </bookViews>
  <sheets>
    <sheet name="MLEKO IN MLEČNI IZDELKI" sheetId="2" r:id="rId1"/>
    <sheet name="MLEKO IN MLEČNI IZDELKI, sheme " sheetId="19" r:id="rId2"/>
    <sheet name="MESO IN MESNI IZDELKI" sheetId="7" r:id="rId3"/>
    <sheet name="RIBE " sheetId="8" r:id="rId4"/>
    <sheet name="JAJCA" sheetId="9" r:id="rId5"/>
    <sheet name="OLJA IN IZDELKI " sheetId="10" r:id="rId6"/>
    <sheet name="SVEŽE SADNJE, ZELENJAVA, SUHO S" sheetId="11" r:id="rId7"/>
    <sheet name="ZAMRZNJENA IN KONZERVIRANA ZELE" sheetId="12" r:id="rId8"/>
    <sheet name="SADNI SOKOVI, NEKTARJI, SIRUPI" sheetId="15" r:id="rId9"/>
    <sheet name="ŽITA IN MLEVSKI IZDELKI" sheetId="17" r:id="rId10"/>
    <sheet name="ZAMRZNJENI IZDELKI IZ TESTA" sheetId="16" r:id="rId11"/>
    <sheet name="KRUH; PEKOVSKO PECIVO, KEKSI; S" sheetId="14" r:id="rId12"/>
    <sheet name="OSTALO PREHRAMBENO BLAGO" sheetId="13" r:id="rId13"/>
    <sheet name="ŽIVILA ZA POSEBNE NAMENE (DIETE" sheetId="22" r:id="rId14"/>
    <sheet name="List1" sheetId="18" r:id="rId15"/>
    <sheet name="List2" sheetId="20" r:id="rId16"/>
  </sheets>
  <definedNames>
    <definedName name="_xlnm._FilterDatabase" localSheetId="0" hidden="1">'MLEKO IN MLEČNI IZDELKI'!$J$49:$J$50</definedName>
    <definedName name="_xlnm.Print_Area" localSheetId="4">JAJCA!$A$1:$J$24</definedName>
    <definedName name="_xlnm.Print_Area" localSheetId="11">'KRUH; PEKOVSKO PECIVO, KEKSI; S'!$A$1:$J$124</definedName>
    <definedName name="_xlnm.Print_Area" localSheetId="2">'MESO IN MESNI IZDELKI'!$A$1:$J$104</definedName>
    <definedName name="_xlnm.Print_Area" localSheetId="0">'MLEKO IN MLEČNI IZDELKI'!$A$1:$J$80</definedName>
    <definedName name="_xlnm.Print_Area" localSheetId="1">'MLEKO IN MLEČNI IZDELKI, sheme '!$A$1:$J$49</definedName>
    <definedName name="_xlnm.Print_Area" localSheetId="5">'OLJA IN IZDELKI '!$A$1:$J$30</definedName>
    <definedName name="_xlnm.Print_Area" localSheetId="12">'OSTALO PREHRAMBENO BLAGO'!$A$1:$J$113</definedName>
    <definedName name="_xlnm.Print_Area" localSheetId="3">'RIBE '!$A$1:$J$54</definedName>
    <definedName name="_xlnm.Print_Area" localSheetId="8">'SADNI SOKOVI, NEKTARJI, SIRUPI'!$A$1:$J$69</definedName>
    <definedName name="_xlnm.Print_Area" localSheetId="6">'SVEŽE SADNJE, ZELENJAVA, SUHO S'!$A$1:$J$161</definedName>
    <definedName name="_xlnm.Print_Area" localSheetId="7">'ZAMRZNJENA IN KONZERVIRANA ZELE'!$A$1:$J$87</definedName>
    <definedName name="_xlnm.Print_Area" localSheetId="10">'ZAMRZNJENI IZDELKI IZ TESTA'!$A$1:$J$82</definedName>
    <definedName name="_xlnm.Print_Area" localSheetId="9">'ŽITA IN MLEVSKI IZDELKI'!$A$1:$J$83</definedName>
    <definedName name="_xlnm.Print_Area" localSheetId="13">'ŽIVILA ZA POSEBNE NAMENE (DIETE'!$A$1:$J$142</definedName>
    <definedName name="_xlnm.Print_Titles" localSheetId="2">'MESO IN MESNI IZDELKI'!$5:$6</definedName>
    <definedName name="_xlnm.Print_Titles" localSheetId="0">'MLEKO IN MLEČNI IZDELKI'!$5:$5</definedName>
    <definedName name="_xlnm.Print_Titles" localSheetId="1">'MLEKO IN MLEČNI IZDELKI, sheme '!$5:$5</definedName>
  </definedNames>
  <calcPr calcId="191029"/>
</workbook>
</file>

<file path=xl/calcChain.xml><?xml version="1.0" encoding="utf-8"?>
<calcChain xmlns="http://schemas.openxmlformats.org/spreadsheetml/2006/main">
  <c r="N58" i="14" l="1"/>
  <c r="O58" i="14" s="1"/>
  <c r="N104" i="14"/>
  <c r="N68" i="14"/>
  <c r="N8" i="2" l="1"/>
  <c r="N123" i="22"/>
  <c r="N124" i="22"/>
  <c r="N125" i="22"/>
  <c r="N126" i="22"/>
  <c r="N127" i="22"/>
  <c r="N128" i="22"/>
  <c r="N122" i="22"/>
  <c r="N9" i="22"/>
  <c r="N10" i="22"/>
  <c r="N11" i="22"/>
  <c r="N12" i="22"/>
  <c r="N13" i="22"/>
  <c r="N14" i="22"/>
  <c r="N15" i="22"/>
  <c r="N16" i="22"/>
  <c r="N17" i="22"/>
  <c r="N18" i="22"/>
  <c r="N19" i="22"/>
  <c r="N20" i="22"/>
  <c r="N21" i="22"/>
  <c r="N22" i="22"/>
  <c r="N23" i="22"/>
  <c r="N24" i="22"/>
  <c r="N25" i="22"/>
  <c r="N26" i="22"/>
  <c r="N27" i="22"/>
  <c r="N28" i="22"/>
  <c r="N29" i="22"/>
  <c r="N30" i="22"/>
  <c r="N31" i="22"/>
  <c r="N32" i="22"/>
  <c r="N33" i="22"/>
  <c r="N34" i="22"/>
  <c r="N35" i="22"/>
  <c r="N36" i="22"/>
  <c r="N37" i="22"/>
  <c r="N38" i="22"/>
  <c r="N39" i="22"/>
  <c r="N40" i="22"/>
  <c r="N41" i="22"/>
  <c r="N42" i="22"/>
  <c r="N43" i="22"/>
  <c r="N44" i="22"/>
  <c r="N45" i="22"/>
  <c r="N46" i="22"/>
  <c r="N47" i="22"/>
  <c r="N48" i="22"/>
  <c r="N49" i="22"/>
  <c r="N50" i="22"/>
  <c r="N51" i="22"/>
  <c r="N52" i="22"/>
  <c r="N53" i="22"/>
  <c r="N54" i="22"/>
  <c r="N55" i="22"/>
  <c r="N56" i="22"/>
  <c r="N57" i="22"/>
  <c r="N58" i="22"/>
  <c r="N59" i="22"/>
  <c r="N60" i="22"/>
  <c r="N61" i="22"/>
  <c r="N62" i="22"/>
  <c r="N63" i="22"/>
  <c r="N64" i="22"/>
  <c r="N65" i="22"/>
  <c r="N66" i="22"/>
  <c r="N67" i="22"/>
  <c r="N68" i="22"/>
  <c r="N69" i="22"/>
  <c r="N70" i="22"/>
  <c r="N71" i="22"/>
  <c r="N72" i="22"/>
  <c r="N73" i="22"/>
  <c r="N74" i="22"/>
  <c r="N75" i="22"/>
  <c r="N76" i="22"/>
  <c r="N77" i="22"/>
  <c r="N78" i="22"/>
  <c r="N79" i="22"/>
  <c r="N80" i="22"/>
  <c r="N81" i="22"/>
  <c r="N82" i="22"/>
  <c r="N83" i="22"/>
  <c r="N84" i="22"/>
  <c r="N85" i="22"/>
  <c r="N86" i="22"/>
  <c r="N87" i="22"/>
  <c r="N88" i="22"/>
  <c r="N89" i="22"/>
  <c r="N90" i="22"/>
  <c r="N91" i="22"/>
  <c r="N92" i="22"/>
  <c r="N93" i="22"/>
  <c r="N94" i="22"/>
  <c r="N95" i="22"/>
  <c r="N96" i="22"/>
  <c r="N97" i="22"/>
  <c r="N98" i="22"/>
  <c r="N99" i="22"/>
  <c r="N100" i="22"/>
  <c r="N101" i="22"/>
  <c r="N102" i="22"/>
  <c r="N103" i="22"/>
  <c r="N104" i="22"/>
  <c r="N105" i="22"/>
  <c r="N106" i="22"/>
  <c r="N107" i="22"/>
  <c r="N108" i="22"/>
  <c r="N109" i="22"/>
  <c r="N110" i="22"/>
  <c r="N111" i="22"/>
  <c r="N112" i="22"/>
  <c r="N113" i="22"/>
  <c r="N114" i="22"/>
  <c r="N115" i="22"/>
  <c r="N116" i="22"/>
  <c r="N117" i="22"/>
  <c r="N118" i="22"/>
  <c r="N119" i="22"/>
  <c r="N8" i="22"/>
  <c r="N99" i="13"/>
  <c r="N98" i="13"/>
  <c r="N9" i="13"/>
  <c r="N10" i="13"/>
  <c r="N11" i="13"/>
  <c r="N12" i="13"/>
  <c r="N13" i="13"/>
  <c r="N14" i="13"/>
  <c r="O14" i="13" s="1"/>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8" i="13"/>
  <c r="N79" i="13"/>
  <c r="N80" i="13"/>
  <c r="N81" i="13"/>
  <c r="N82" i="13"/>
  <c r="O82" i="13" s="1"/>
  <c r="N83" i="13"/>
  <c r="N84" i="13"/>
  <c r="N85" i="13"/>
  <c r="N86" i="13"/>
  <c r="N87" i="13"/>
  <c r="O87" i="13" s="1"/>
  <c r="N88" i="13"/>
  <c r="N89" i="13"/>
  <c r="N90" i="13"/>
  <c r="N91" i="13"/>
  <c r="N92" i="13"/>
  <c r="N93" i="13"/>
  <c r="N94" i="13"/>
  <c r="N95" i="13"/>
  <c r="N8" i="13"/>
  <c r="N72" i="14"/>
  <c r="N73" i="14"/>
  <c r="N74" i="14"/>
  <c r="N75" i="14"/>
  <c r="N76" i="14"/>
  <c r="N77" i="14"/>
  <c r="N78" i="14"/>
  <c r="N79" i="14"/>
  <c r="N80" i="14"/>
  <c r="N81" i="14"/>
  <c r="N82" i="14"/>
  <c r="N83" i="14"/>
  <c r="N84" i="14"/>
  <c r="N85" i="14"/>
  <c r="N86" i="14"/>
  <c r="N87" i="14"/>
  <c r="N88" i="14"/>
  <c r="N89" i="14"/>
  <c r="N90" i="14"/>
  <c r="N91" i="14"/>
  <c r="N92" i="14"/>
  <c r="N93" i="14"/>
  <c r="N94" i="14"/>
  <c r="N95" i="14"/>
  <c r="N96" i="14"/>
  <c r="N97" i="14"/>
  <c r="N98" i="14"/>
  <c r="N99" i="14"/>
  <c r="N100" i="14"/>
  <c r="N101" i="14"/>
  <c r="N102" i="14"/>
  <c r="N103" i="14"/>
  <c r="N71" i="14"/>
  <c r="N62" i="14"/>
  <c r="N63" i="14"/>
  <c r="N64" i="14"/>
  <c r="N65" i="14"/>
  <c r="N66" i="14"/>
  <c r="N67" i="14"/>
  <c r="N61" i="14"/>
  <c r="N52" i="14"/>
  <c r="O52" i="14" s="1"/>
  <c r="N53" i="14"/>
  <c r="O53" i="14" s="1"/>
  <c r="N54" i="14"/>
  <c r="O54" i="14" s="1"/>
  <c r="N55" i="14"/>
  <c r="O55" i="14" s="1"/>
  <c r="N56" i="14"/>
  <c r="O56" i="14" s="1"/>
  <c r="N57" i="14"/>
  <c r="O57" i="14" s="1"/>
  <c r="N51" i="14"/>
  <c r="O51" i="14" s="1"/>
  <c r="N41" i="14"/>
  <c r="N42" i="14"/>
  <c r="N43" i="14"/>
  <c r="N44" i="14"/>
  <c r="N45" i="14"/>
  <c r="N46" i="14"/>
  <c r="N47" i="14"/>
  <c r="N48" i="14"/>
  <c r="N40" i="14"/>
  <c r="N24" i="14"/>
  <c r="N25" i="14"/>
  <c r="N26" i="14"/>
  <c r="N27" i="14"/>
  <c r="N28" i="14"/>
  <c r="N29" i="14"/>
  <c r="N30" i="14"/>
  <c r="N31" i="14"/>
  <c r="N32" i="14"/>
  <c r="N33" i="14"/>
  <c r="N34" i="14"/>
  <c r="N35" i="14"/>
  <c r="N36" i="14"/>
  <c r="N37" i="14"/>
  <c r="N23" i="14"/>
  <c r="N9" i="14"/>
  <c r="N10" i="14"/>
  <c r="N11" i="14"/>
  <c r="N12" i="14"/>
  <c r="N13" i="14"/>
  <c r="N14" i="14"/>
  <c r="N15" i="14"/>
  <c r="N16" i="14"/>
  <c r="N17" i="14"/>
  <c r="N18" i="14"/>
  <c r="N19" i="14"/>
  <c r="N20" i="14"/>
  <c r="N8" i="14"/>
  <c r="N67" i="16"/>
  <c r="N68" i="16"/>
  <c r="N66" i="16"/>
  <c r="N63"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N60" i="16"/>
  <c r="N8" i="16"/>
  <c r="N64" i="17"/>
  <c r="N65" i="17"/>
  <c r="N66" i="17"/>
  <c r="N63" i="17"/>
  <c r="N60" i="17"/>
  <c r="N59" i="17"/>
  <c r="N42" i="17"/>
  <c r="N43" i="17"/>
  <c r="N44" i="17"/>
  <c r="N45" i="17"/>
  <c r="N46" i="17"/>
  <c r="N47" i="17"/>
  <c r="N48" i="17"/>
  <c r="N49" i="17"/>
  <c r="N50" i="17"/>
  <c r="N51" i="17"/>
  <c r="N52" i="17"/>
  <c r="N53" i="17"/>
  <c r="N54" i="17"/>
  <c r="N55" i="17"/>
  <c r="N56" i="17"/>
  <c r="N41"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8" i="17"/>
  <c r="N37" i="15"/>
  <c r="N38" i="15"/>
  <c r="N39" i="15"/>
  <c r="N40" i="15"/>
  <c r="N41" i="15"/>
  <c r="N42" i="15"/>
  <c r="N43" i="15"/>
  <c r="N44" i="15"/>
  <c r="N36"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8" i="15"/>
  <c r="N73" i="12"/>
  <c r="N72" i="12"/>
  <c r="N56" i="12"/>
  <c r="N57" i="12"/>
  <c r="N58" i="12"/>
  <c r="N59" i="12"/>
  <c r="N60" i="12"/>
  <c r="N61" i="12"/>
  <c r="N62" i="12"/>
  <c r="N63" i="12"/>
  <c r="N64" i="12"/>
  <c r="N65" i="12"/>
  <c r="N66" i="12"/>
  <c r="N67" i="12"/>
  <c r="N68" i="12"/>
  <c r="N69" i="12"/>
  <c r="N55" i="12"/>
  <c r="N37" i="12"/>
  <c r="N38" i="12"/>
  <c r="N39" i="12"/>
  <c r="N40" i="12"/>
  <c r="N41" i="12"/>
  <c r="N42" i="12"/>
  <c r="N43" i="12"/>
  <c r="N44" i="12"/>
  <c r="N45" i="12"/>
  <c r="N46" i="12"/>
  <c r="N47" i="12"/>
  <c r="N48" i="12"/>
  <c r="N49" i="12"/>
  <c r="N50" i="12"/>
  <c r="N51" i="12"/>
  <c r="N52" i="12"/>
  <c r="N36"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8" i="12"/>
  <c r="N30" i="8"/>
  <c r="N31" i="8"/>
  <c r="N32" i="8"/>
  <c r="N33" i="8"/>
  <c r="N34" i="8"/>
  <c r="N35" i="8"/>
  <c r="N29" i="8"/>
  <c r="N26" i="8"/>
  <c r="N25" i="8"/>
  <c r="N9" i="8"/>
  <c r="N10" i="8"/>
  <c r="N11" i="8"/>
  <c r="N12" i="8"/>
  <c r="N13" i="8"/>
  <c r="N14" i="8"/>
  <c r="N15" i="8"/>
  <c r="N16" i="8"/>
  <c r="N17" i="8"/>
  <c r="N18" i="8"/>
  <c r="N19" i="8"/>
  <c r="N20" i="8"/>
  <c r="N21" i="8"/>
  <c r="N22" i="8"/>
  <c r="N8" i="8"/>
  <c r="N32" i="19"/>
  <c r="N33" i="19"/>
  <c r="N34" i="19"/>
  <c r="N31" i="19"/>
  <c r="N21" i="19"/>
  <c r="N22" i="19"/>
  <c r="N23" i="19"/>
  <c r="N24" i="19"/>
  <c r="N25" i="19"/>
  <c r="N26" i="19"/>
  <c r="N27" i="19"/>
  <c r="N28" i="19"/>
  <c r="N20" i="19"/>
  <c r="N9" i="19"/>
  <c r="N10" i="19"/>
  <c r="N11" i="19"/>
  <c r="N12" i="19"/>
  <c r="N13" i="19"/>
  <c r="N14" i="19"/>
  <c r="N15" i="19"/>
  <c r="N16" i="19"/>
  <c r="N17" i="19"/>
  <c r="N8" i="19"/>
  <c r="N58" i="2"/>
  <c r="N59" i="2"/>
  <c r="N60" i="2"/>
  <c r="N57" i="2"/>
  <c r="N50" i="2"/>
  <c r="N51" i="2"/>
  <c r="N52" i="2"/>
  <c r="N53" i="2"/>
  <c r="N54" i="2"/>
  <c r="N49" i="2"/>
  <c r="N38" i="2"/>
  <c r="N39" i="2"/>
  <c r="N40" i="2"/>
  <c r="N41" i="2"/>
  <c r="N42" i="2"/>
  <c r="N43" i="2"/>
  <c r="N44" i="2"/>
  <c r="N45" i="2"/>
  <c r="N46" i="2"/>
  <c r="N37" i="2"/>
  <c r="N32" i="2"/>
  <c r="N33" i="2"/>
  <c r="N34" i="2"/>
  <c r="N31" i="2"/>
  <c r="N9" i="2"/>
  <c r="N10" i="2"/>
  <c r="N11" i="2"/>
  <c r="N12" i="2"/>
  <c r="N13" i="2"/>
  <c r="N14" i="2"/>
  <c r="N15" i="2"/>
  <c r="N16" i="2"/>
  <c r="N17" i="2"/>
  <c r="N18" i="2"/>
  <c r="N19" i="2"/>
  <c r="N20" i="2"/>
  <c r="N21" i="2"/>
  <c r="N22" i="2"/>
  <c r="N23" i="2"/>
  <c r="N24" i="2"/>
  <c r="N25" i="2"/>
  <c r="N26" i="2"/>
  <c r="N27" i="2"/>
  <c r="N28" i="2"/>
  <c r="O9" i="2" l="1"/>
  <c r="O10" i="2"/>
  <c r="O11" i="2"/>
  <c r="O12" i="2"/>
  <c r="O13" i="2"/>
  <c r="O14" i="2"/>
  <c r="O15" i="2"/>
  <c r="O16" i="2"/>
  <c r="O17" i="2"/>
  <c r="O18" i="2"/>
  <c r="O19" i="2"/>
  <c r="O20" i="2"/>
  <c r="O21" i="2"/>
  <c r="O22" i="2"/>
  <c r="O23" i="2"/>
  <c r="O24" i="2"/>
  <c r="O25" i="2"/>
  <c r="O26" i="2"/>
  <c r="O27" i="2"/>
  <c r="O28" i="2"/>
  <c r="O62" i="22" l="1"/>
  <c r="O63" i="22"/>
  <c r="O64" i="22"/>
  <c r="O65" i="22"/>
  <c r="O66" i="22"/>
  <c r="O67" i="22"/>
  <c r="O68" i="22"/>
  <c r="O69" i="22"/>
  <c r="O70" i="22"/>
  <c r="O71" i="22"/>
  <c r="O72" i="22"/>
  <c r="O73" i="22"/>
  <c r="O74" i="22"/>
  <c r="O75" i="22"/>
  <c r="O76" i="22"/>
  <c r="O77" i="22"/>
  <c r="O78" i="22"/>
  <c r="O79" i="22"/>
  <c r="O80" i="22"/>
  <c r="O81" i="22"/>
  <c r="O82" i="22"/>
  <c r="O83" i="22"/>
  <c r="O84" i="22"/>
  <c r="O85" i="22"/>
  <c r="O86" i="22"/>
  <c r="O87" i="22"/>
  <c r="O88" i="22"/>
  <c r="O89" i="22"/>
  <c r="O90" i="22"/>
  <c r="O91" i="22"/>
  <c r="O92" i="22"/>
  <c r="O93" i="22"/>
  <c r="O94" i="22"/>
  <c r="O95" i="22"/>
  <c r="O96" i="22"/>
  <c r="O97" i="22"/>
  <c r="O98" i="22"/>
  <c r="O99" i="22"/>
  <c r="O100" i="22"/>
  <c r="O101" i="22"/>
  <c r="O102" i="22"/>
  <c r="O103" i="22"/>
  <c r="O104" i="22"/>
  <c r="O105" i="22"/>
  <c r="O106" i="22"/>
  <c r="O107" i="22"/>
  <c r="O108" i="22"/>
  <c r="O109" i="22"/>
  <c r="O110" i="22"/>
  <c r="O111" i="22"/>
  <c r="O112" i="22"/>
  <c r="O113" i="22"/>
  <c r="O114" i="22"/>
  <c r="O115" i="22"/>
  <c r="O116" i="22"/>
  <c r="O117" i="22"/>
  <c r="O118" i="22"/>
  <c r="O119" i="22"/>
  <c r="O122" i="22"/>
  <c r="O123" i="22"/>
  <c r="O124" i="22"/>
  <c r="O125" i="22"/>
  <c r="O126" i="22"/>
  <c r="O127" i="22"/>
  <c r="O128" i="22"/>
  <c r="O62" i="13"/>
  <c r="O63" i="13"/>
  <c r="O64" i="13"/>
  <c r="O65" i="13"/>
  <c r="O66" i="13"/>
  <c r="O67" i="13"/>
  <c r="O68" i="13"/>
  <c r="O69" i="13"/>
  <c r="O70" i="13"/>
  <c r="O71" i="13"/>
  <c r="O72" i="13"/>
  <c r="O73" i="13"/>
  <c r="O74" i="13"/>
  <c r="O75" i="13"/>
  <c r="O76" i="13"/>
  <c r="O77" i="13"/>
  <c r="O78" i="13"/>
  <c r="O79" i="13"/>
  <c r="O80" i="13"/>
  <c r="O81" i="13"/>
  <c r="O83" i="13"/>
  <c r="O84" i="13"/>
  <c r="O85" i="13"/>
  <c r="O86" i="13"/>
  <c r="O88" i="13"/>
  <c r="O89" i="13"/>
  <c r="O90" i="13"/>
  <c r="O91" i="13"/>
  <c r="O92" i="13"/>
  <c r="O93" i="13"/>
  <c r="O94" i="13"/>
  <c r="O95" i="13"/>
  <c r="O98" i="13"/>
  <c r="O62" i="14"/>
  <c r="O63" i="14"/>
  <c r="O64" i="14"/>
  <c r="O65" i="14"/>
  <c r="O66" i="14"/>
  <c r="O67" i="14"/>
  <c r="O68" i="14"/>
  <c r="O72" i="14"/>
  <c r="O73" i="14"/>
  <c r="O74" i="14"/>
  <c r="O75" i="14"/>
  <c r="O76" i="14"/>
  <c r="O77" i="14"/>
  <c r="O78" i="14"/>
  <c r="O79" i="14"/>
  <c r="O80" i="14"/>
  <c r="O81" i="14"/>
  <c r="O82" i="14"/>
  <c r="O83" i="14"/>
  <c r="O84" i="14"/>
  <c r="O85" i="14"/>
  <c r="O86" i="14"/>
  <c r="O87" i="14"/>
  <c r="O88" i="14"/>
  <c r="O89" i="14"/>
  <c r="O90" i="14"/>
  <c r="O91" i="14"/>
  <c r="O92" i="14"/>
  <c r="O93" i="14"/>
  <c r="O94" i="14"/>
  <c r="O95" i="14"/>
  <c r="O96" i="14"/>
  <c r="O97" i="14"/>
  <c r="O98" i="14"/>
  <c r="O99" i="14"/>
  <c r="O100" i="14"/>
  <c r="O101" i="14"/>
  <c r="O102" i="14"/>
  <c r="O103" i="14"/>
  <c r="O104" i="14"/>
  <c r="O66" i="16"/>
  <c r="O67" i="16"/>
  <c r="O68" i="16"/>
  <c r="O63" i="17"/>
  <c r="O65" i="17"/>
  <c r="O66" i="17"/>
  <c r="O62" i="12"/>
  <c r="O63" i="12"/>
  <c r="O64" i="12"/>
  <c r="O65" i="12"/>
  <c r="O66" i="12"/>
  <c r="O67" i="12"/>
  <c r="O68" i="12"/>
  <c r="O69" i="12"/>
  <c r="O73" i="12"/>
  <c r="O61" i="22"/>
  <c r="O60" i="22"/>
  <c r="O59" i="22"/>
  <c r="O58" i="22"/>
  <c r="O57" i="22"/>
  <c r="O56" i="22"/>
  <c r="O55" i="22"/>
  <c r="O54" i="22"/>
  <c r="O53" i="22"/>
  <c r="O52" i="22"/>
  <c r="O51" i="22"/>
  <c r="O50" i="22"/>
  <c r="O49" i="22"/>
  <c r="O48" i="22"/>
  <c r="O47" i="22"/>
  <c r="O46" i="22"/>
  <c r="O45" i="22"/>
  <c r="O44" i="22"/>
  <c r="O43" i="22"/>
  <c r="O42" i="22"/>
  <c r="O41" i="22"/>
  <c r="O40" i="22"/>
  <c r="O39" i="22"/>
  <c r="O38" i="22"/>
  <c r="O37" i="22"/>
  <c r="O36" i="22"/>
  <c r="O35" i="22"/>
  <c r="O34" i="22"/>
  <c r="O33" i="22"/>
  <c r="O32" i="22"/>
  <c r="O31" i="22"/>
  <c r="O30" i="22"/>
  <c r="O29" i="22"/>
  <c r="O28" i="22"/>
  <c r="O27" i="22"/>
  <c r="O26" i="22"/>
  <c r="O25" i="22"/>
  <c r="O24" i="22"/>
  <c r="O23" i="22"/>
  <c r="O22" i="22"/>
  <c r="O21" i="22"/>
  <c r="O20" i="22"/>
  <c r="O19" i="22"/>
  <c r="O18" i="22"/>
  <c r="O17" i="22"/>
  <c r="O16" i="22"/>
  <c r="O15" i="22"/>
  <c r="O14" i="22"/>
  <c r="O13" i="22"/>
  <c r="O12" i="22"/>
  <c r="O11" i="22"/>
  <c r="O10" i="22"/>
  <c r="O9" i="22"/>
  <c r="O61" i="13"/>
  <c r="O60"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3" i="13"/>
  <c r="O12" i="13"/>
  <c r="O11" i="13"/>
  <c r="O10" i="13"/>
  <c r="O9" i="13"/>
  <c r="O8" i="13"/>
  <c r="O48" i="14"/>
  <c r="O47" i="14"/>
  <c r="O46" i="14"/>
  <c r="O45" i="14"/>
  <c r="O44" i="14"/>
  <c r="O43" i="14"/>
  <c r="O42" i="14"/>
  <c r="O41" i="14"/>
  <c r="O37" i="14"/>
  <c r="O36" i="14"/>
  <c r="O35" i="14"/>
  <c r="O34" i="14"/>
  <c r="O33" i="14"/>
  <c r="O32" i="14"/>
  <c r="O31" i="14"/>
  <c r="O30" i="14"/>
  <c r="O29" i="14"/>
  <c r="O28" i="14"/>
  <c r="O27" i="14"/>
  <c r="O26" i="14"/>
  <c r="O25" i="14"/>
  <c r="O24" i="14"/>
  <c r="O23" i="14"/>
  <c r="O20" i="14"/>
  <c r="O19" i="14"/>
  <c r="O18" i="14"/>
  <c r="O17" i="14"/>
  <c r="O16" i="14"/>
  <c r="O15" i="14"/>
  <c r="O14" i="14"/>
  <c r="O13" i="14"/>
  <c r="O12" i="14"/>
  <c r="O11" i="14"/>
  <c r="O10" i="14"/>
  <c r="O9" i="14"/>
  <c r="O60" i="16"/>
  <c r="O59" i="16"/>
  <c r="O58" i="16"/>
  <c r="O57" i="16"/>
  <c r="O56" i="16"/>
  <c r="O55" i="16"/>
  <c r="O54" i="16"/>
  <c r="O53" i="16"/>
  <c r="O52" i="16"/>
  <c r="O51" i="16"/>
  <c r="O50" i="16"/>
  <c r="O49" i="16"/>
  <c r="O48" i="16"/>
  <c r="O47" i="16"/>
  <c r="O46" i="16"/>
  <c r="O45" i="16"/>
  <c r="O44" i="16"/>
  <c r="O43" i="16"/>
  <c r="O42" i="16"/>
  <c r="O41" i="16"/>
  <c r="O40" i="16"/>
  <c r="O39" i="16"/>
  <c r="O38" i="16"/>
  <c r="O37" i="16"/>
  <c r="O36" i="16"/>
  <c r="O35" i="16"/>
  <c r="O34" i="16"/>
  <c r="O33" i="16"/>
  <c r="O32" i="16"/>
  <c r="O31" i="16"/>
  <c r="O30" i="16"/>
  <c r="O29" i="16"/>
  <c r="O28" i="16"/>
  <c r="O27" i="16"/>
  <c r="O26" i="16"/>
  <c r="O25" i="16"/>
  <c r="O24" i="16"/>
  <c r="O23" i="16"/>
  <c r="O22" i="16"/>
  <c r="O21" i="16"/>
  <c r="O20" i="16"/>
  <c r="O19" i="16"/>
  <c r="O18" i="16"/>
  <c r="O17" i="16"/>
  <c r="O16" i="16"/>
  <c r="O15" i="16"/>
  <c r="O14" i="16"/>
  <c r="O13" i="16"/>
  <c r="O12" i="16"/>
  <c r="O11" i="16"/>
  <c r="O9" i="16"/>
  <c r="O8" i="16"/>
  <c r="O60" i="17"/>
  <c r="O56" i="17"/>
  <c r="O55" i="17"/>
  <c r="O54" i="17"/>
  <c r="O53" i="17"/>
  <c r="O52" i="17"/>
  <c r="O51" i="17"/>
  <c r="O50" i="17"/>
  <c r="O49" i="17"/>
  <c r="O48" i="17"/>
  <c r="O47" i="17"/>
  <c r="O46" i="17"/>
  <c r="O45" i="17"/>
  <c r="O44" i="17"/>
  <c r="O43" i="17"/>
  <c r="O42" i="17"/>
  <c r="O41" i="17"/>
  <c r="O38" i="17"/>
  <c r="O37" i="17"/>
  <c r="O36" i="17"/>
  <c r="O35" i="17"/>
  <c r="O34" i="17"/>
  <c r="O33" i="17"/>
  <c r="O32" i="17"/>
  <c r="O31" i="17"/>
  <c r="O30" i="17"/>
  <c r="O29" i="17"/>
  <c r="O28" i="17"/>
  <c r="O27" i="17"/>
  <c r="O26" i="17"/>
  <c r="O25" i="17"/>
  <c r="O24" i="17"/>
  <c r="O23" i="17"/>
  <c r="O22" i="17"/>
  <c r="O21" i="17"/>
  <c r="O20" i="17"/>
  <c r="O19" i="17"/>
  <c r="O18" i="17"/>
  <c r="O17" i="17"/>
  <c r="O16" i="17"/>
  <c r="O15" i="17"/>
  <c r="O14" i="17"/>
  <c r="O13" i="17"/>
  <c r="O12" i="17"/>
  <c r="O11" i="17"/>
  <c r="O10" i="17"/>
  <c r="O9" i="17"/>
  <c r="O44" i="15"/>
  <c r="O43" i="15"/>
  <c r="O42" i="15"/>
  <c r="O41" i="15"/>
  <c r="O40" i="15"/>
  <c r="O39" i="15"/>
  <c r="O38" i="15"/>
  <c r="O37" i="15"/>
  <c r="O33" i="15"/>
  <c r="O32" i="15"/>
  <c r="O31" i="15"/>
  <c r="O30" i="15"/>
  <c r="O29" i="15"/>
  <c r="O28" i="15"/>
  <c r="O27" i="15"/>
  <c r="O26" i="15"/>
  <c r="O25" i="15"/>
  <c r="O24" i="15"/>
  <c r="O23" i="15"/>
  <c r="O22" i="15"/>
  <c r="O21" i="15"/>
  <c r="O20" i="15"/>
  <c r="O19" i="15"/>
  <c r="O18" i="15"/>
  <c r="O17" i="15"/>
  <c r="O16" i="15"/>
  <c r="O15" i="15"/>
  <c r="O14" i="15"/>
  <c r="O13" i="15"/>
  <c r="O12" i="15"/>
  <c r="O11" i="15"/>
  <c r="O10" i="15"/>
  <c r="O9" i="15"/>
  <c r="O61" i="12"/>
  <c r="O60" i="12"/>
  <c r="O59" i="12"/>
  <c r="O58" i="12"/>
  <c r="O57" i="12"/>
  <c r="O56" i="12"/>
  <c r="O52" i="12"/>
  <c r="O51" i="12"/>
  <c r="O50" i="12"/>
  <c r="O49" i="12"/>
  <c r="O48" i="12"/>
  <c r="O47" i="12"/>
  <c r="O46" i="12"/>
  <c r="O45" i="12"/>
  <c r="O44" i="12"/>
  <c r="O43" i="12"/>
  <c r="O42" i="12"/>
  <c r="O41" i="12"/>
  <c r="O40" i="12"/>
  <c r="O39" i="12"/>
  <c r="O38" i="12"/>
  <c r="O33" i="12"/>
  <c r="O32" i="12"/>
  <c r="O31" i="12"/>
  <c r="O30" i="12"/>
  <c r="O29" i="12"/>
  <c r="O28" i="12"/>
  <c r="O27" i="12"/>
  <c r="O26" i="12"/>
  <c r="O25" i="12"/>
  <c r="O24" i="12"/>
  <c r="O23" i="12"/>
  <c r="O22" i="12"/>
  <c r="O21" i="12"/>
  <c r="O20" i="12"/>
  <c r="O19" i="12"/>
  <c r="O18" i="12"/>
  <c r="O17" i="12"/>
  <c r="O16" i="12"/>
  <c r="O15" i="12"/>
  <c r="O14" i="12"/>
  <c r="O13" i="12"/>
  <c r="O12" i="12"/>
  <c r="O11" i="12"/>
  <c r="O10" i="12"/>
  <c r="O9" i="12"/>
  <c r="O35" i="8"/>
  <c r="O34" i="8"/>
  <c r="O33" i="8"/>
  <c r="O32" i="8"/>
  <c r="O31" i="8"/>
  <c r="O30" i="8"/>
  <c r="O29" i="8"/>
  <c r="O26" i="8"/>
  <c r="O25" i="8"/>
  <c r="O22" i="8"/>
  <c r="O21" i="8"/>
  <c r="O20" i="8"/>
  <c r="O19" i="8"/>
  <c r="O18" i="8"/>
  <c r="O17" i="8"/>
  <c r="O16" i="8"/>
  <c r="O15" i="8"/>
  <c r="O14" i="8"/>
  <c r="O13" i="8"/>
  <c r="O12" i="8"/>
  <c r="O11" i="8"/>
  <c r="O10" i="8"/>
  <c r="O9" i="8"/>
  <c r="O28" i="19"/>
  <c r="O27" i="19"/>
  <c r="O26" i="19"/>
  <c r="O25" i="19"/>
  <c r="O24" i="19"/>
  <c r="O23" i="19"/>
  <c r="O22" i="19"/>
  <c r="O21" i="19"/>
  <c r="O17" i="19"/>
  <c r="O16" i="19"/>
  <c r="O15" i="19"/>
  <c r="O14" i="19"/>
  <c r="O13" i="19"/>
  <c r="O12" i="19"/>
  <c r="O11" i="19"/>
  <c r="O10" i="19"/>
  <c r="O9" i="19"/>
  <c r="O32" i="2"/>
  <c r="O33" i="2"/>
  <c r="O34" i="2"/>
  <c r="O38" i="2"/>
  <c r="O39" i="2"/>
  <c r="O40" i="2"/>
  <c r="O41" i="2"/>
  <c r="O42" i="2"/>
  <c r="O43" i="2"/>
  <c r="O44" i="2"/>
  <c r="O45" i="2"/>
  <c r="O46" i="2"/>
  <c r="O50" i="2"/>
  <c r="O51" i="2"/>
  <c r="O52" i="2"/>
  <c r="O53" i="2"/>
  <c r="O54" i="2"/>
  <c r="O58" i="2"/>
  <c r="O59" i="2"/>
  <c r="O60" i="2"/>
  <c r="O8" i="2"/>
  <c r="G8" i="2"/>
  <c r="O96" i="13" l="1"/>
  <c r="O38" i="14"/>
  <c r="O59" i="17"/>
  <c r="O61" i="17" s="1"/>
  <c r="N49" i="14"/>
  <c r="O40" i="14"/>
  <c r="O49" i="14" s="1"/>
  <c r="O36" i="12"/>
  <c r="O8" i="15"/>
  <c r="O34" i="15" s="1"/>
  <c r="N39" i="17"/>
  <c r="O8" i="17"/>
  <c r="O39" i="17" s="1"/>
  <c r="O8" i="22"/>
  <c r="O120" i="22" s="1"/>
  <c r="O72" i="12"/>
  <c r="O74" i="12" s="1"/>
  <c r="N64" i="16"/>
  <c r="O63" i="16"/>
  <c r="O64" i="16" s="1"/>
  <c r="N61" i="16"/>
  <c r="O10" i="16"/>
  <c r="O61" i="16" s="1"/>
  <c r="N105" i="14"/>
  <c r="O71" i="14"/>
  <c r="O105" i="14" s="1"/>
  <c r="N23" i="8"/>
  <c r="O8" i="8"/>
  <c r="O23" i="8" s="1"/>
  <c r="N53" i="12"/>
  <c r="O37" i="12"/>
  <c r="N70" i="12"/>
  <c r="O55" i="12"/>
  <c r="O70" i="12" s="1"/>
  <c r="O61" i="14"/>
  <c r="O69" i="14" s="1"/>
  <c r="N100" i="13"/>
  <c r="O99" i="13"/>
  <c r="O100" i="13" s="1"/>
  <c r="N67" i="17"/>
  <c r="O64" i="17"/>
  <c r="O67" i="17" s="1"/>
  <c r="N36" i="8"/>
  <c r="O8" i="12"/>
  <c r="O34" i="12" s="1"/>
  <c r="N45" i="15"/>
  <c r="O36" i="15"/>
  <c r="O45" i="15" s="1"/>
  <c r="N21" i="14"/>
  <c r="O8" i="14"/>
  <c r="O21" i="14" s="1"/>
  <c r="N27" i="8"/>
  <c r="O31" i="19"/>
  <c r="N29" i="19"/>
  <c r="O20" i="19"/>
  <c r="O29" i="19" s="1"/>
  <c r="O32" i="19"/>
  <c r="O33" i="19"/>
  <c r="O57" i="2"/>
  <c r="O61" i="2" s="1"/>
  <c r="O37" i="2"/>
  <c r="O47" i="2" s="1"/>
  <c r="N35" i="2"/>
  <c r="O31" i="2"/>
  <c r="O35" i="2" s="1"/>
  <c r="O49" i="2"/>
  <c r="O55" i="2" s="1"/>
  <c r="N129" i="22"/>
  <c r="N120" i="22"/>
  <c r="N96" i="13"/>
  <c r="N69" i="14"/>
  <c r="N38" i="14"/>
  <c r="N59" i="14"/>
  <c r="N69" i="16"/>
  <c r="N57" i="17"/>
  <c r="N61" i="17"/>
  <c r="N34" i="15"/>
  <c r="N74" i="12"/>
  <c r="N34" i="12"/>
  <c r="N18" i="19"/>
  <c r="O34" i="19" s="1"/>
  <c r="O8" i="19"/>
  <c r="O18" i="19" s="1"/>
  <c r="N35" i="19"/>
  <c r="N61" i="2"/>
  <c r="N55" i="2"/>
  <c r="N47" i="2"/>
  <c r="O29" i="2"/>
  <c r="N29" i="2"/>
  <c r="O129" i="22"/>
  <c r="O69" i="16"/>
  <c r="O57" i="17"/>
  <c r="O27" i="8"/>
  <c r="O36" i="8"/>
  <c r="G27" i="15"/>
  <c r="G65" i="17"/>
  <c r="G24" i="17"/>
  <c r="O53" i="12" l="1"/>
  <c r="O59" i="14"/>
  <c r="O35" i="19"/>
  <c r="G56" i="16"/>
  <c r="H56" i="16" s="1"/>
  <c r="I56" i="16" s="1"/>
  <c r="G26" i="16" l="1"/>
  <c r="H26" i="16" s="1"/>
  <c r="G55" i="17"/>
  <c r="H55" i="17" s="1"/>
  <c r="I26" i="16" l="1"/>
  <c r="I55" i="17"/>
  <c r="G51" i="12"/>
  <c r="G42" i="12"/>
  <c r="G44" i="12"/>
  <c r="H44" i="12" s="1"/>
  <c r="G13" i="12"/>
  <c r="G12" i="12"/>
  <c r="G11" i="12"/>
  <c r="H11" i="12" s="1"/>
  <c r="G19" i="12"/>
  <c r="H19" i="12" s="1"/>
  <c r="G32" i="12"/>
  <c r="G30" i="12"/>
  <c r="H30" i="12" s="1"/>
  <c r="G136" i="11"/>
  <c r="I11" i="12" l="1"/>
  <c r="H32" i="12"/>
  <c r="I32" i="12" s="1"/>
  <c r="H13" i="12"/>
  <c r="I13" i="12" s="1"/>
  <c r="H12" i="12"/>
  <c r="I12" i="12" s="1"/>
  <c r="H51" i="12"/>
  <c r="I51" i="12" s="1"/>
  <c r="H42" i="12"/>
  <c r="I42" i="12" s="1"/>
  <c r="I44" i="12"/>
  <c r="I19" i="12"/>
  <c r="I30" i="12"/>
  <c r="H136" i="11"/>
  <c r="I136" i="11" s="1"/>
  <c r="G15" i="19"/>
  <c r="H15" i="19" s="1"/>
  <c r="I15" i="19" s="1"/>
  <c r="G104" i="14" l="1"/>
  <c r="H104" i="14" s="1"/>
  <c r="I104" i="14" s="1"/>
  <c r="G103" i="14"/>
  <c r="H103" i="14" s="1"/>
  <c r="I103" i="14" s="1"/>
  <c r="G102" i="14"/>
  <c r="H102" i="14" s="1"/>
  <c r="I102" i="14" s="1"/>
  <c r="G101" i="14"/>
  <c r="H101" i="14" s="1"/>
  <c r="I101" i="14" s="1"/>
  <c r="G100" i="14"/>
  <c r="H100" i="14" s="1"/>
  <c r="I100" i="14" s="1"/>
  <c r="G99" i="14"/>
  <c r="G98" i="14"/>
  <c r="H98" i="14" s="1"/>
  <c r="I98" i="14" s="1"/>
  <c r="G97" i="14"/>
  <c r="H97" i="14" s="1"/>
  <c r="I97" i="14" s="1"/>
  <c r="G96" i="14"/>
  <c r="H96" i="14" s="1"/>
  <c r="I96" i="14" s="1"/>
  <c r="G95" i="14"/>
  <c r="H95" i="14" s="1"/>
  <c r="I95" i="14" s="1"/>
  <c r="G94" i="14"/>
  <c r="H94" i="14" s="1"/>
  <c r="I94" i="14" s="1"/>
  <c r="G93" i="14"/>
  <c r="H93" i="14" s="1"/>
  <c r="I93" i="14" s="1"/>
  <c r="G92" i="14"/>
  <c r="H92" i="14" s="1"/>
  <c r="I92" i="14" s="1"/>
  <c r="G91" i="14"/>
  <c r="H91" i="14" s="1"/>
  <c r="I91" i="14" s="1"/>
  <c r="G90" i="14"/>
  <c r="H90" i="14" s="1"/>
  <c r="I90" i="14" s="1"/>
  <c r="G89" i="14"/>
  <c r="H89" i="14" s="1"/>
  <c r="I89" i="14" s="1"/>
  <c r="G88" i="14"/>
  <c r="H88" i="14" s="1"/>
  <c r="I88" i="14" s="1"/>
  <c r="G87" i="14"/>
  <c r="H87" i="14" s="1"/>
  <c r="I87" i="14" s="1"/>
  <c r="G86" i="14"/>
  <c r="H86" i="14" s="1"/>
  <c r="I86" i="14" s="1"/>
  <c r="G85" i="14"/>
  <c r="H85" i="14" s="1"/>
  <c r="I85" i="14" s="1"/>
  <c r="G84" i="14"/>
  <c r="H84" i="14" s="1"/>
  <c r="I84" i="14" s="1"/>
  <c r="G83" i="14"/>
  <c r="H83" i="14" s="1"/>
  <c r="I83" i="14" s="1"/>
  <c r="G82" i="14"/>
  <c r="H82" i="14" s="1"/>
  <c r="I82" i="14" s="1"/>
  <c r="G80" i="14"/>
  <c r="G81" i="14"/>
  <c r="H81" i="14" s="1"/>
  <c r="G79" i="14"/>
  <c r="G78" i="14"/>
  <c r="G77" i="14"/>
  <c r="G76" i="14"/>
  <c r="H76" i="14" s="1"/>
  <c r="I76" i="14" s="1"/>
  <c r="G75" i="14"/>
  <c r="H75" i="14" s="1"/>
  <c r="G74" i="14"/>
  <c r="H74" i="14" s="1"/>
  <c r="G73" i="14"/>
  <c r="G72" i="14"/>
  <c r="H72" i="14" s="1"/>
  <c r="G71" i="14"/>
  <c r="H71" i="14" s="1"/>
  <c r="H99" i="14" l="1"/>
  <c r="I99" i="14" s="1"/>
  <c r="I75" i="14"/>
  <c r="I72" i="14"/>
  <c r="I74" i="14"/>
  <c r="I81" i="14"/>
  <c r="H78" i="14"/>
  <c r="I78" i="14" s="1"/>
  <c r="H79" i="14"/>
  <c r="I79" i="14" s="1"/>
  <c r="H77" i="14"/>
  <c r="I77" i="14" s="1"/>
  <c r="H73" i="14"/>
  <c r="I73" i="14" s="1"/>
  <c r="I71" i="14"/>
  <c r="G59" i="2"/>
  <c r="H59" i="2" s="1"/>
  <c r="I59" i="2" s="1"/>
  <c r="G71" i="7"/>
  <c r="H71" i="7" l="1"/>
  <c r="I71" i="7" s="1"/>
  <c r="G11" i="16"/>
  <c r="G10" i="16"/>
  <c r="G67" i="14"/>
  <c r="H67" i="14" s="1"/>
  <c r="G92" i="13"/>
  <c r="G91" i="13"/>
  <c r="H91" i="13" s="1"/>
  <c r="G90" i="13"/>
  <c r="H90" i="13" s="1"/>
  <c r="G89" i="13"/>
  <c r="H89" i="13" s="1"/>
  <c r="G88" i="13"/>
  <c r="G87" i="13"/>
  <c r="H87" i="13" s="1"/>
  <c r="G86" i="13"/>
  <c r="G85" i="13"/>
  <c r="H85" i="13" s="1"/>
  <c r="G84" i="13"/>
  <c r="H84" i="13" s="1"/>
  <c r="I84" i="13" s="1"/>
  <c r="G83" i="13"/>
  <c r="H83" i="13" s="1"/>
  <c r="G82" i="13"/>
  <c r="H82" i="13" s="1"/>
  <c r="G81" i="13"/>
  <c r="H81" i="13" s="1"/>
  <c r="G80" i="13"/>
  <c r="H80" i="13" s="1"/>
  <c r="I80" i="13" s="1"/>
  <c r="G79" i="13"/>
  <c r="H79" i="13" s="1"/>
  <c r="I79" i="13" s="1"/>
  <c r="G78" i="13"/>
  <c r="H78" i="13" s="1"/>
  <c r="G77" i="13"/>
  <c r="H77" i="13" s="1"/>
  <c r="G76" i="13"/>
  <c r="G75" i="13"/>
  <c r="H75" i="13" s="1"/>
  <c r="G15" i="13"/>
  <c r="H15" i="13" s="1"/>
  <c r="G13" i="13"/>
  <c r="H13" i="13" s="1"/>
  <c r="G78" i="22"/>
  <c r="H78" i="22" s="1"/>
  <c r="G115" i="22"/>
  <c r="H115" i="22" s="1"/>
  <c r="G114" i="22"/>
  <c r="H114" i="22" s="1"/>
  <c r="G113" i="22"/>
  <c r="H113" i="22" s="1"/>
  <c r="G112" i="22"/>
  <c r="G111" i="22"/>
  <c r="H111" i="22" s="1"/>
  <c r="G110" i="22"/>
  <c r="H110" i="22" s="1"/>
  <c r="G109" i="22"/>
  <c r="H109" i="22" s="1"/>
  <c r="G108" i="22"/>
  <c r="H108" i="22" s="1"/>
  <c r="G107" i="22"/>
  <c r="H107" i="22" s="1"/>
  <c r="G106" i="22"/>
  <c r="G105" i="22"/>
  <c r="H105" i="22" s="1"/>
  <c r="G99" i="22"/>
  <c r="H99" i="22" s="1"/>
  <c r="G94" i="22"/>
  <c r="H94" i="22" s="1"/>
  <c r="G93" i="22"/>
  <c r="H93" i="22"/>
  <c r="I93" i="22" s="1"/>
  <c r="G90" i="22"/>
  <c r="H90" i="22" s="1"/>
  <c r="I90" i="22" s="1"/>
  <c r="G86" i="22"/>
  <c r="H86" i="22" s="1"/>
  <c r="G82" i="22"/>
  <c r="H82" i="22"/>
  <c r="I82" i="22" s="1"/>
  <c r="G73" i="22"/>
  <c r="H73" i="22" s="1"/>
  <c r="G71" i="22"/>
  <c r="H71" i="22" s="1"/>
  <c r="G70" i="22"/>
  <c r="G61" i="22"/>
  <c r="H61" i="22" s="1"/>
  <c r="I61" i="22" s="1"/>
  <c r="G50" i="22"/>
  <c r="G48" i="22"/>
  <c r="H48" i="22" s="1"/>
  <c r="G46" i="22"/>
  <c r="H46" i="22" s="1"/>
  <c r="I46" i="22" s="1"/>
  <c r="G45" i="22"/>
  <c r="H45" i="22" s="1"/>
  <c r="G42" i="22"/>
  <c r="H42" i="22" s="1"/>
  <c r="I42" i="22" s="1"/>
  <c r="G36" i="22"/>
  <c r="H36" i="22" s="1"/>
  <c r="G35" i="22"/>
  <c r="H35" i="22" s="1"/>
  <c r="G28" i="22"/>
  <c r="H28" i="22" s="1"/>
  <c r="I28" i="22" s="1"/>
  <c r="G25" i="22"/>
  <c r="H25" i="22" s="1"/>
  <c r="I25" i="22" s="1"/>
  <c r="G24" i="22"/>
  <c r="H24" i="22" s="1"/>
  <c r="G23" i="22"/>
  <c r="H23" i="22" s="1"/>
  <c r="G21" i="22"/>
  <c r="H21" i="22" s="1"/>
  <c r="G19" i="22"/>
  <c r="H19" i="22" s="1"/>
  <c r="G15" i="22"/>
  <c r="H15" i="22" s="1"/>
  <c r="G14" i="22"/>
  <c r="H14" i="22" s="1"/>
  <c r="I14" i="22" s="1"/>
  <c r="G13" i="22"/>
  <c r="H13" i="22" s="1"/>
  <c r="G12" i="22"/>
  <c r="H12" i="22" s="1"/>
  <c r="G11" i="22"/>
  <c r="J61" i="2"/>
  <c r="G60" i="2"/>
  <c r="H60" i="2" s="1"/>
  <c r="I60" i="2" s="1"/>
  <c r="G58" i="2"/>
  <c r="H58" i="2" s="1"/>
  <c r="G57" i="2"/>
  <c r="H57" i="2" s="1"/>
  <c r="G41" i="15"/>
  <c r="H41" i="15" s="1"/>
  <c r="G32" i="15"/>
  <c r="H32" i="15" s="1"/>
  <c r="G31" i="15"/>
  <c r="H31" i="15" s="1"/>
  <c r="G28" i="15"/>
  <c r="H28" i="15" s="1"/>
  <c r="I28" i="15" s="1"/>
  <c r="H27" i="15"/>
  <c r="I27" i="15" s="1"/>
  <c r="G67" i="16"/>
  <c r="J61" i="16"/>
  <c r="G59" i="16"/>
  <c r="H59" i="16" s="1"/>
  <c r="G58" i="16"/>
  <c r="H58" i="16" s="1"/>
  <c r="G57" i="16"/>
  <c r="G55" i="16"/>
  <c r="G54" i="16"/>
  <c r="G53" i="16"/>
  <c r="G52" i="16"/>
  <c r="H52" i="16" s="1"/>
  <c r="G51" i="16"/>
  <c r="G50" i="16"/>
  <c r="H50" i="16" s="1"/>
  <c r="G49" i="16"/>
  <c r="G48" i="16"/>
  <c r="H48" i="16" s="1"/>
  <c r="G47" i="16"/>
  <c r="G46" i="16"/>
  <c r="H46" i="16" s="1"/>
  <c r="I46" i="16" s="1"/>
  <c r="G45" i="16"/>
  <c r="H45" i="16" s="1"/>
  <c r="G44" i="16"/>
  <c r="H44" i="16" s="1"/>
  <c r="G43" i="16"/>
  <c r="G42" i="16"/>
  <c r="H42" i="16" s="1"/>
  <c r="G41" i="16"/>
  <c r="G40" i="16"/>
  <c r="H40" i="16" s="1"/>
  <c r="G39" i="16"/>
  <c r="G38" i="16"/>
  <c r="H38" i="16" s="1"/>
  <c r="I38" i="16" s="1"/>
  <c r="G37" i="16"/>
  <c r="H37" i="16" s="1"/>
  <c r="G36" i="16"/>
  <c r="H36" i="16" s="1"/>
  <c r="I36" i="16" s="1"/>
  <c r="G35" i="16"/>
  <c r="H35" i="16" s="1"/>
  <c r="G34" i="16"/>
  <c r="H34" i="16" s="1"/>
  <c r="G33" i="16"/>
  <c r="H33" i="16" s="1"/>
  <c r="G32" i="16"/>
  <c r="H32" i="16" s="1"/>
  <c r="G31" i="16"/>
  <c r="H31" i="16" s="1"/>
  <c r="G30" i="16"/>
  <c r="H30" i="16" s="1"/>
  <c r="I30" i="16" s="1"/>
  <c r="G28" i="16"/>
  <c r="H28" i="16" s="1"/>
  <c r="G19" i="16"/>
  <c r="H19" i="16" s="1"/>
  <c r="G18" i="16"/>
  <c r="H18" i="16" s="1"/>
  <c r="G41" i="12"/>
  <c r="H41" i="12" s="1"/>
  <c r="G31" i="12"/>
  <c r="G29" i="12"/>
  <c r="H29" i="12" s="1"/>
  <c r="G28" i="12"/>
  <c r="H28" i="12" s="1"/>
  <c r="J144" i="11"/>
  <c r="G143" i="11"/>
  <c r="G142" i="11"/>
  <c r="G141" i="11"/>
  <c r="G140" i="11"/>
  <c r="G139" i="11"/>
  <c r="G138" i="11"/>
  <c r="G137" i="11"/>
  <c r="G135" i="11"/>
  <c r="G134" i="11"/>
  <c r="G133" i="11"/>
  <c r="G132" i="11"/>
  <c r="J130" i="11"/>
  <c r="J127" i="11"/>
  <c r="G129" i="11"/>
  <c r="G130" i="11" s="1"/>
  <c r="G25" i="7"/>
  <c r="H25" i="7" s="1"/>
  <c r="G113" i="11"/>
  <c r="H113" i="11" s="1"/>
  <c r="G114" i="11"/>
  <c r="H114" i="11" s="1"/>
  <c r="I114" i="11" s="1"/>
  <c r="G115" i="11"/>
  <c r="H115" i="11" s="1"/>
  <c r="I115" i="11" s="1"/>
  <c r="G116" i="11"/>
  <c r="H116" i="11" s="1"/>
  <c r="I116" i="11" s="1"/>
  <c r="G117" i="11"/>
  <c r="H117" i="11" s="1"/>
  <c r="G110" i="11"/>
  <c r="H110" i="11" s="1"/>
  <c r="G111" i="11"/>
  <c r="H111" i="11" s="1"/>
  <c r="G112" i="11"/>
  <c r="H112" i="11" s="1"/>
  <c r="I112" i="11" s="1"/>
  <c r="G109" i="11"/>
  <c r="H109" i="11" s="1"/>
  <c r="G102" i="11"/>
  <c r="H102" i="11" s="1"/>
  <c r="I102" i="11" s="1"/>
  <c r="G103" i="11"/>
  <c r="H103" i="11" s="1"/>
  <c r="G104" i="11"/>
  <c r="G105" i="11"/>
  <c r="H105" i="11" s="1"/>
  <c r="G85" i="11"/>
  <c r="H85" i="11" s="1"/>
  <c r="G84" i="11"/>
  <c r="H84" i="11" s="1"/>
  <c r="I84" i="11" s="1"/>
  <c r="G83" i="11"/>
  <c r="H83" i="11" s="1"/>
  <c r="G82" i="11"/>
  <c r="H82" i="11" s="1"/>
  <c r="G86" i="11"/>
  <c r="H86" i="11" s="1"/>
  <c r="G80" i="11"/>
  <c r="H80" i="11" s="1"/>
  <c r="G81" i="11"/>
  <c r="H81" i="11" s="1"/>
  <c r="G79" i="11"/>
  <c r="H79" i="11" s="1"/>
  <c r="G78" i="11"/>
  <c r="H78" i="11" s="1"/>
  <c r="G74" i="11"/>
  <c r="H74" i="11" s="1"/>
  <c r="I74" i="11" s="1"/>
  <c r="G22" i="11"/>
  <c r="G51" i="11"/>
  <c r="H51" i="11" s="1"/>
  <c r="G92" i="11"/>
  <c r="G50" i="11"/>
  <c r="H50" i="11" s="1"/>
  <c r="I50" i="11" s="1"/>
  <c r="G49" i="11"/>
  <c r="G48" i="11"/>
  <c r="H48" i="11" s="1"/>
  <c r="G40" i="11"/>
  <c r="H40" i="11" s="1"/>
  <c r="G32" i="11"/>
  <c r="G29" i="11"/>
  <c r="H29" i="11" s="1"/>
  <c r="G64" i="17"/>
  <c r="J67" i="17"/>
  <c r="G66" i="17"/>
  <c r="G63" i="17"/>
  <c r="G35" i="17"/>
  <c r="H35" i="17" s="1"/>
  <c r="G17" i="17"/>
  <c r="H17" i="17" s="1"/>
  <c r="G16" i="17"/>
  <c r="H16" i="17" s="1"/>
  <c r="G18" i="17"/>
  <c r="H18" i="17" s="1"/>
  <c r="I18" i="17" s="1"/>
  <c r="H24" i="17"/>
  <c r="G48" i="14"/>
  <c r="H48" i="14" s="1"/>
  <c r="I48" i="14" s="1"/>
  <c r="G57" i="14"/>
  <c r="H57" i="14" s="1"/>
  <c r="G19" i="14"/>
  <c r="G18" i="14"/>
  <c r="H18" i="14" s="1"/>
  <c r="G49" i="2"/>
  <c r="G27" i="19"/>
  <c r="G26" i="19"/>
  <c r="H26" i="19" s="1"/>
  <c r="G46" i="7"/>
  <c r="H46" i="7" s="1"/>
  <c r="I46" i="7" s="1"/>
  <c r="G10" i="2"/>
  <c r="G14" i="2"/>
  <c r="H14" i="2" s="1"/>
  <c r="G33" i="2"/>
  <c r="G23" i="2"/>
  <c r="H23" i="2" s="1"/>
  <c r="G21" i="2"/>
  <c r="H21" i="2" s="1"/>
  <c r="G20" i="2"/>
  <c r="H20" i="2" s="1"/>
  <c r="G17" i="2"/>
  <c r="H17" i="2" s="1"/>
  <c r="I17" i="2" s="1"/>
  <c r="G21" i="8"/>
  <c r="H21" i="8" s="1"/>
  <c r="G20" i="8"/>
  <c r="H20" i="8" s="1"/>
  <c r="G19" i="8"/>
  <c r="G18" i="8"/>
  <c r="H18" i="8" s="1"/>
  <c r="G17" i="8"/>
  <c r="H17" i="8" s="1"/>
  <c r="G16" i="8"/>
  <c r="H16" i="8" s="1"/>
  <c r="G15" i="8"/>
  <c r="H15" i="8" s="1"/>
  <c r="G14" i="8"/>
  <c r="H14" i="8" s="1"/>
  <c r="G13" i="8"/>
  <c r="H13" i="8" s="1"/>
  <c r="J36" i="8"/>
  <c r="G34" i="8"/>
  <c r="G33" i="8"/>
  <c r="G32" i="8"/>
  <c r="G31" i="8"/>
  <c r="G30" i="8"/>
  <c r="G35" i="8"/>
  <c r="G64" i="7"/>
  <c r="G63" i="7"/>
  <c r="G62" i="7"/>
  <c r="G61" i="7"/>
  <c r="G60" i="7"/>
  <c r="G23" i="7"/>
  <c r="G22" i="7"/>
  <c r="G27" i="7"/>
  <c r="H27" i="7" s="1"/>
  <c r="I27" i="7" s="1"/>
  <c r="G26" i="7"/>
  <c r="H26" i="7" s="1"/>
  <c r="I26" i="7" s="1"/>
  <c r="G45" i="7"/>
  <c r="H45" i="7" s="1"/>
  <c r="G37" i="7"/>
  <c r="H37" i="7" s="1"/>
  <c r="I37" i="7" s="1"/>
  <c r="G18" i="7"/>
  <c r="H18" i="7" s="1"/>
  <c r="G17" i="7"/>
  <c r="H17" i="7" s="1"/>
  <c r="G23" i="13"/>
  <c r="H23" i="13" s="1"/>
  <c r="G65" i="12"/>
  <c r="H65" i="12" s="1"/>
  <c r="G64" i="12"/>
  <c r="H64" i="12" s="1"/>
  <c r="G63" i="12"/>
  <c r="H63" i="12" s="1"/>
  <c r="I23" i="22" l="1"/>
  <c r="I48" i="22"/>
  <c r="I34" i="16"/>
  <c r="I41" i="12"/>
  <c r="I28" i="12"/>
  <c r="I13" i="13"/>
  <c r="I35" i="22"/>
  <c r="I73" i="22"/>
  <c r="I110" i="22"/>
  <c r="I18" i="16"/>
  <c r="I81" i="13"/>
  <c r="H88" i="13"/>
  <c r="I88" i="13" s="1"/>
  <c r="I90" i="13"/>
  <c r="I115" i="22"/>
  <c r="I114" i="22"/>
  <c r="I113" i="22"/>
  <c r="H112" i="22"/>
  <c r="I112" i="22" s="1"/>
  <c r="I111" i="22"/>
  <c r="I109" i="22"/>
  <c r="I108" i="22"/>
  <c r="I107" i="22"/>
  <c r="H106" i="22"/>
  <c r="I106" i="22" s="1"/>
  <c r="I105" i="22"/>
  <c r="I99" i="22"/>
  <c r="I94" i="22"/>
  <c r="I86" i="22"/>
  <c r="I78" i="22"/>
  <c r="I71" i="22"/>
  <c r="H70" i="22"/>
  <c r="I70" i="22" s="1"/>
  <c r="H50" i="22"/>
  <c r="I50" i="22" s="1"/>
  <c r="I45" i="22"/>
  <c r="I36" i="22"/>
  <c r="I24" i="22"/>
  <c r="I21" i="22"/>
  <c r="I19" i="22"/>
  <c r="I15" i="22"/>
  <c r="I13" i="22"/>
  <c r="I12" i="22"/>
  <c r="I91" i="13"/>
  <c r="I89" i="13"/>
  <c r="I87" i="13"/>
  <c r="H86" i="13"/>
  <c r="I86" i="13" s="1"/>
  <c r="I85" i="13"/>
  <c r="I83" i="13"/>
  <c r="I82" i="13"/>
  <c r="I78" i="13"/>
  <c r="I77" i="13"/>
  <c r="H76" i="13"/>
  <c r="I76" i="13" s="1"/>
  <c r="I75" i="13"/>
  <c r="I15" i="13"/>
  <c r="I35" i="16"/>
  <c r="I19" i="16"/>
  <c r="I33" i="16"/>
  <c r="I52" i="16"/>
  <c r="I59" i="16"/>
  <c r="I31" i="16"/>
  <c r="I16" i="17"/>
  <c r="G67" i="17"/>
  <c r="I58" i="16"/>
  <c r="H51" i="16"/>
  <c r="I51" i="16" s="1"/>
  <c r="I50" i="16"/>
  <c r="H49" i="16"/>
  <c r="I49" i="16" s="1"/>
  <c r="I48" i="16"/>
  <c r="H47" i="16"/>
  <c r="I47" i="16" s="1"/>
  <c r="I45" i="16"/>
  <c r="H43" i="16"/>
  <c r="I43" i="16" s="1"/>
  <c r="H41" i="16"/>
  <c r="I41" i="16" s="1"/>
  <c r="H39" i="16"/>
  <c r="I39" i="16" s="1"/>
  <c r="I44" i="16"/>
  <c r="I42" i="16"/>
  <c r="I40" i="16"/>
  <c r="I37" i="16"/>
  <c r="I32" i="16"/>
  <c r="I28" i="16"/>
  <c r="H19" i="14"/>
  <c r="I19" i="14" s="1"/>
  <c r="I67" i="14"/>
  <c r="I35" i="17"/>
  <c r="I24" i="17"/>
  <c r="I17" i="17"/>
  <c r="I41" i="15"/>
  <c r="I32" i="15"/>
  <c r="I31" i="15"/>
  <c r="I63" i="12"/>
  <c r="H31" i="12"/>
  <c r="I31" i="12" s="1"/>
  <c r="I29" i="12"/>
  <c r="I83" i="11"/>
  <c r="G144" i="11"/>
  <c r="I117" i="11"/>
  <c r="I113" i="11"/>
  <c r="I111" i="11"/>
  <c r="I110" i="11"/>
  <c r="I109" i="11"/>
  <c r="I105" i="11"/>
  <c r="H104" i="11"/>
  <c r="I104" i="11" s="1"/>
  <c r="I103" i="11"/>
  <c r="I86" i="11"/>
  <c r="I85" i="11"/>
  <c r="I82" i="11"/>
  <c r="I81" i="11"/>
  <c r="I80" i="11"/>
  <c r="I79" i="11"/>
  <c r="I78" i="11"/>
  <c r="I51" i="11"/>
  <c r="I48" i="11"/>
  <c r="I40" i="11"/>
  <c r="H32" i="11"/>
  <c r="I32" i="11" s="1"/>
  <c r="I29" i="11"/>
  <c r="H22" i="11"/>
  <c r="I22" i="11" s="1"/>
  <c r="I21" i="8"/>
  <c r="I20" i="8"/>
  <c r="H19" i="8"/>
  <c r="I19" i="8" s="1"/>
  <c r="I18" i="8"/>
  <c r="I17" i="8"/>
  <c r="I15" i="8"/>
  <c r="I16" i="8"/>
  <c r="I14" i="8"/>
  <c r="I13" i="8"/>
  <c r="H27" i="19"/>
  <c r="I27" i="19" s="1"/>
  <c r="I26" i="19"/>
  <c r="G61" i="2"/>
  <c r="I20" i="2"/>
  <c r="H134" i="11"/>
  <c r="I134" i="11" s="1"/>
  <c r="H135" i="11"/>
  <c r="H137" i="11"/>
  <c r="I137" i="11" s="1"/>
  <c r="H138" i="11"/>
  <c r="I138" i="11" s="1"/>
  <c r="H139" i="11"/>
  <c r="I139" i="11" s="1"/>
  <c r="H140" i="11"/>
  <c r="I140" i="11" s="1"/>
  <c r="H141" i="11"/>
  <c r="I141" i="11" s="1"/>
  <c r="H142" i="11"/>
  <c r="I142" i="11" s="1"/>
  <c r="H143" i="11"/>
  <c r="I143" i="11" s="1"/>
  <c r="H53" i="16"/>
  <c r="I53" i="16" s="1"/>
  <c r="H54" i="16"/>
  <c r="I54" i="16" s="1"/>
  <c r="H55" i="16"/>
  <c r="I55" i="16" s="1"/>
  <c r="H57" i="16"/>
  <c r="I57" i="16" s="1"/>
  <c r="H67" i="16"/>
  <c r="I67" i="16" s="1"/>
  <c r="H10" i="16"/>
  <c r="I10" i="16" s="1"/>
  <c r="H11" i="16"/>
  <c r="I11" i="16" s="1"/>
  <c r="I18" i="14"/>
  <c r="I57" i="14"/>
  <c r="H61" i="2"/>
  <c r="I21" i="2"/>
  <c r="I14" i="2"/>
  <c r="I23" i="2"/>
  <c r="I18" i="7"/>
  <c r="I25" i="7"/>
  <c r="I17" i="7"/>
  <c r="I45" i="7"/>
  <c r="H64" i="17"/>
  <c r="I64" i="17" s="1"/>
  <c r="H65" i="17"/>
  <c r="I65" i="17" s="1"/>
  <c r="H92" i="13"/>
  <c r="I92" i="13" s="1"/>
  <c r="H11" i="22"/>
  <c r="I11" i="22" s="1"/>
  <c r="H133" i="11"/>
  <c r="I133" i="11" s="1"/>
  <c r="H132" i="11"/>
  <c r="H129" i="11"/>
  <c r="H92" i="11"/>
  <c r="I92" i="11" s="1"/>
  <c r="H49" i="11"/>
  <c r="I49" i="11"/>
  <c r="H66" i="17"/>
  <c r="I66" i="17" s="1"/>
  <c r="H63" i="17"/>
  <c r="I58" i="2"/>
  <c r="H10" i="2"/>
  <c r="I10" i="2" s="1"/>
  <c r="I57" i="2"/>
  <c r="H23" i="7"/>
  <c r="I23" i="7" s="1"/>
  <c r="H60" i="7"/>
  <c r="I60" i="7" s="1"/>
  <c r="H61" i="7"/>
  <c r="I61" i="7" s="1"/>
  <c r="H62" i="7"/>
  <c r="I62" i="7" s="1"/>
  <c r="H63" i="7"/>
  <c r="I63" i="7" s="1"/>
  <c r="H64" i="7"/>
  <c r="I64" i="7" s="1"/>
  <c r="H33" i="2"/>
  <c r="I33" i="2" s="1"/>
  <c r="H35" i="8"/>
  <c r="I35" i="8" s="1"/>
  <c r="H30" i="8"/>
  <c r="I30" i="8" s="1"/>
  <c r="H31" i="8"/>
  <c r="I31" i="8" s="1"/>
  <c r="H32" i="8"/>
  <c r="I32" i="8" s="1"/>
  <c r="H33" i="8"/>
  <c r="I33" i="8" s="1"/>
  <c r="H34" i="8"/>
  <c r="I34" i="8" s="1"/>
  <c r="I23" i="13"/>
  <c r="I65" i="12"/>
  <c r="I64" i="12"/>
  <c r="G126" i="11"/>
  <c r="G127" i="11" s="1"/>
  <c r="I61" i="2" l="1"/>
  <c r="I132" i="11"/>
  <c r="H144" i="11"/>
  <c r="I135" i="11"/>
  <c r="I129" i="11"/>
  <c r="I130" i="11" s="1"/>
  <c r="H130" i="11"/>
  <c r="I63" i="17"/>
  <c r="I67" i="17" s="1"/>
  <c r="H67" i="17"/>
  <c r="H126" i="11"/>
  <c r="H127" i="11" s="1"/>
  <c r="G9" i="11"/>
  <c r="H9" i="11" s="1"/>
  <c r="G10" i="11"/>
  <c r="H10" i="11" s="1"/>
  <c r="I144" i="11" l="1"/>
  <c r="I126" i="11"/>
  <c r="I127" i="11" s="1"/>
  <c r="I10" i="11"/>
  <c r="I9" i="11"/>
  <c r="G123" i="22" l="1"/>
  <c r="G124" i="22"/>
  <c r="G125" i="22"/>
  <c r="G126" i="22"/>
  <c r="G127" i="22"/>
  <c r="G128" i="22"/>
  <c r="G122" i="22"/>
  <c r="G9" i="22"/>
  <c r="G10" i="22"/>
  <c r="G16" i="22"/>
  <c r="G17" i="22"/>
  <c r="G18" i="22"/>
  <c r="G20" i="22"/>
  <c r="G22" i="22"/>
  <c r="G26" i="22"/>
  <c r="G27" i="22"/>
  <c r="G29" i="22"/>
  <c r="G30" i="22"/>
  <c r="G31" i="22"/>
  <c r="G32" i="22"/>
  <c r="G33" i="22"/>
  <c r="G34" i="22"/>
  <c r="G37" i="22"/>
  <c r="G38" i="22"/>
  <c r="G39" i="22"/>
  <c r="G40" i="22"/>
  <c r="G41" i="22"/>
  <c r="G43" i="22"/>
  <c r="G44" i="22"/>
  <c r="G47" i="22"/>
  <c r="G49" i="22"/>
  <c r="G51" i="22"/>
  <c r="G52" i="22"/>
  <c r="G53" i="22"/>
  <c r="G54" i="22"/>
  <c r="G55" i="22"/>
  <c r="G56" i="22"/>
  <c r="G57" i="22"/>
  <c r="G58" i="22"/>
  <c r="G59" i="22"/>
  <c r="G60" i="22"/>
  <c r="G62" i="22"/>
  <c r="G63" i="22"/>
  <c r="G64" i="22"/>
  <c r="G65" i="22"/>
  <c r="G66" i="22"/>
  <c r="G67" i="22"/>
  <c r="G68" i="22"/>
  <c r="G69" i="22"/>
  <c r="G72" i="22"/>
  <c r="G74" i="22"/>
  <c r="G75" i="22"/>
  <c r="G76" i="22"/>
  <c r="G77" i="22"/>
  <c r="G79" i="22"/>
  <c r="G80" i="22"/>
  <c r="G81" i="22"/>
  <c r="G83" i="22"/>
  <c r="G84" i="22"/>
  <c r="G85" i="22"/>
  <c r="G87" i="22"/>
  <c r="G88" i="22"/>
  <c r="G89" i="22"/>
  <c r="G91" i="22"/>
  <c r="G92" i="22"/>
  <c r="G95" i="22"/>
  <c r="G96" i="22"/>
  <c r="G97" i="22"/>
  <c r="G98" i="22"/>
  <c r="G100" i="22"/>
  <c r="G101" i="22"/>
  <c r="G102" i="22"/>
  <c r="G103" i="22"/>
  <c r="G104" i="22"/>
  <c r="G116" i="22"/>
  <c r="G117" i="22"/>
  <c r="G118" i="22"/>
  <c r="G119" i="22"/>
  <c r="G8" i="22"/>
  <c r="G99" i="13"/>
  <c r="G98" i="13"/>
  <c r="G9" i="13"/>
  <c r="G10" i="13"/>
  <c r="G11" i="13"/>
  <c r="G12" i="13"/>
  <c r="G14" i="13"/>
  <c r="H14" i="13" s="1"/>
  <c r="G16" i="13"/>
  <c r="G17" i="13"/>
  <c r="G18" i="13"/>
  <c r="G19" i="13"/>
  <c r="G20" i="13"/>
  <c r="G21" i="13"/>
  <c r="G22"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H63" i="13" s="1"/>
  <c r="G64" i="13"/>
  <c r="G65" i="13"/>
  <c r="G66" i="13"/>
  <c r="G67" i="13"/>
  <c r="G68" i="13"/>
  <c r="G69" i="13"/>
  <c r="G70" i="13"/>
  <c r="G71" i="13"/>
  <c r="G72" i="13"/>
  <c r="G73" i="13"/>
  <c r="G74" i="13"/>
  <c r="G93" i="13"/>
  <c r="G94" i="13"/>
  <c r="G95" i="13"/>
  <c r="G8" i="13"/>
  <c r="G62" i="14"/>
  <c r="G63" i="14"/>
  <c r="G64" i="14"/>
  <c r="G65" i="14"/>
  <c r="G66" i="14"/>
  <c r="G68" i="14"/>
  <c r="G61" i="14"/>
  <c r="G52" i="14"/>
  <c r="G53" i="14"/>
  <c r="G54" i="14"/>
  <c r="G55" i="14"/>
  <c r="G56" i="14"/>
  <c r="G58" i="14"/>
  <c r="G51" i="14"/>
  <c r="G41" i="14"/>
  <c r="G42" i="14"/>
  <c r="G43" i="14"/>
  <c r="G44" i="14"/>
  <c r="G45" i="14"/>
  <c r="G46" i="14"/>
  <c r="G47" i="14"/>
  <c r="G40" i="14"/>
  <c r="G24" i="14"/>
  <c r="G25" i="14"/>
  <c r="G26" i="14"/>
  <c r="G27" i="14"/>
  <c r="G28" i="14"/>
  <c r="G29" i="14"/>
  <c r="G30" i="14"/>
  <c r="G31" i="14"/>
  <c r="G32" i="14"/>
  <c r="G33" i="14"/>
  <c r="G34" i="14"/>
  <c r="G35" i="14"/>
  <c r="G36" i="14"/>
  <c r="G37" i="14"/>
  <c r="G23" i="14"/>
  <c r="G9" i="14"/>
  <c r="G10" i="14"/>
  <c r="G11" i="14"/>
  <c r="G12" i="14"/>
  <c r="G13" i="14"/>
  <c r="G14" i="14"/>
  <c r="G15" i="14"/>
  <c r="G16" i="14"/>
  <c r="G17" i="14"/>
  <c r="G20" i="14"/>
  <c r="G8" i="14"/>
  <c r="G68" i="16"/>
  <c r="G66" i="16"/>
  <c r="G63" i="16"/>
  <c r="G9" i="16"/>
  <c r="G12" i="16"/>
  <c r="G13" i="16"/>
  <c r="G14" i="16"/>
  <c r="G15" i="16"/>
  <c r="G16" i="16"/>
  <c r="G17" i="16"/>
  <c r="G20" i="16"/>
  <c r="G21" i="16"/>
  <c r="G22" i="16"/>
  <c r="G23" i="16"/>
  <c r="G24" i="16"/>
  <c r="G25" i="16"/>
  <c r="G27" i="16"/>
  <c r="G29" i="16"/>
  <c r="G60" i="16"/>
  <c r="G8" i="16"/>
  <c r="G60" i="17"/>
  <c r="G59" i="17"/>
  <c r="G42" i="17"/>
  <c r="G43" i="17"/>
  <c r="G44" i="17"/>
  <c r="G45" i="17"/>
  <c r="G46" i="17"/>
  <c r="G47" i="17"/>
  <c r="G48" i="17"/>
  <c r="G49" i="17"/>
  <c r="G50" i="17"/>
  <c r="G51" i="17"/>
  <c r="G52" i="17"/>
  <c r="G53" i="17"/>
  <c r="G54" i="17"/>
  <c r="G56" i="17"/>
  <c r="G41" i="17"/>
  <c r="G9" i="17"/>
  <c r="G10" i="17"/>
  <c r="G11" i="17"/>
  <c r="G12" i="17"/>
  <c r="G13" i="17"/>
  <c r="G14" i="17"/>
  <c r="G15" i="17"/>
  <c r="G19" i="17"/>
  <c r="G20" i="17"/>
  <c r="G21" i="17"/>
  <c r="G22" i="17"/>
  <c r="G23" i="17"/>
  <c r="G25" i="17"/>
  <c r="G26" i="17"/>
  <c r="G27" i="17"/>
  <c r="G28" i="17"/>
  <c r="G29" i="17"/>
  <c r="G30" i="17"/>
  <c r="G31" i="17"/>
  <c r="G32" i="17"/>
  <c r="G33" i="17"/>
  <c r="G34" i="17"/>
  <c r="G36" i="17"/>
  <c r="G37" i="17"/>
  <c r="G38" i="17"/>
  <c r="G8" i="17"/>
  <c r="G37" i="15"/>
  <c r="G38" i="15"/>
  <c r="G39" i="15"/>
  <c r="G40" i="15"/>
  <c r="G42" i="15"/>
  <c r="G43" i="15"/>
  <c r="G44" i="15"/>
  <c r="G36" i="15"/>
  <c r="G9" i="15"/>
  <c r="G10" i="15"/>
  <c r="G11" i="15"/>
  <c r="G12" i="15"/>
  <c r="G13" i="15"/>
  <c r="G14" i="15"/>
  <c r="G15" i="15"/>
  <c r="G16" i="15"/>
  <c r="G17" i="15"/>
  <c r="G18" i="15"/>
  <c r="G19" i="15"/>
  <c r="G20" i="15"/>
  <c r="G21" i="15"/>
  <c r="G22" i="15"/>
  <c r="G23" i="15"/>
  <c r="G24" i="15"/>
  <c r="G25" i="15"/>
  <c r="G26" i="15"/>
  <c r="G29" i="15"/>
  <c r="G30" i="15"/>
  <c r="G33" i="15"/>
  <c r="G8" i="15"/>
  <c r="G73" i="12"/>
  <c r="G72" i="12"/>
  <c r="G56" i="12"/>
  <c r="G57" i="12"/>
  <c r="G58" i="12"/>
  <c r="G59" i="12"/>
  <c r="G60" i="12"/>
  <c r="G61" i="12"/>
  <c r="G62" i="12"/>
  <c r="G66" i="12"/>
  <c r="G67" i="12"/>
  <c r="G68" i="12"/>
  <c r="G69" i="12"/>
  <c r="G55" i="12"/>
  <c r="G37" i="12"/>
  <c r="G38" i="12"/>
  <c r="G39" i="12"/>
  <c r="G40" i="12"/>
  <c r="G43" i="12"/>
  <c r="G45" i="12"/>
  <c r="G46" i="12"/>
  <c r="G47" i="12"/>
  <c r="G48" i="12"/>
  <c r="G49" i="12"/>
  <c r="G50" i="12"/>
  <c r="G52" i="12"/>
  <c r="G36" i="12"/>
  <c r="G9" i="12"/>
  <c r="G10" i="12"/>
  <c r="G14" i="12"/>
  <c r="G15" i="12"/>
  <c r="G16" i="12"/>
  <c r="G17" i="12"/>
  <c r="G18" i="12"/>
  <c r="G20" i="12"/>
  <c r="G21" i="12"/>
  <c r="G22" i="12"/>
  <c r="G23" i="12"/>
  <c r="G24" i="12"/>
  <c r="G25" i="12"/>
  <c r="G26" i="12"/>
  <c r="G27" i="12"/>
  <c r="G33" i="12"/>
  <c r="G8" i="12"/>
  <c r="G123" i="11"/>
  <c r="G122" i="11"/>
  <c r="G97" i="11"/>
  <c r="G98" i="11"/>
  <c r="G99" i="11"/>
  <c r="G100" i="11"/>
  <c r="G101" i="11"/>
  <c r="G106" i="11"/>
  <c r="G107" i="11"/>
  <c r="G108" i="11"/>
  <c r="G118" i="11"/>
  <c r="G119" i="11"/>
  <c r="G96" i="11"/>
  <c r="G91" i="11"/>
  <c r="G93" i="11"/>
  <c r="G90" i="11"/>
  <c r="G11" i="11"/>
  <c r="G12" i="11"/>
  <c r="G13" i="11"/>
  <c r="G14" i="11"/>
  <c r="G15" i="11"/>
  <c r="G16" i="11"/>
  <c r="G17" i="11"/>
  <c r="G18" i="11"/>
  <c r="G19" i="11"/>
  <c r="G20" i="11"/>
  <c r="G21" i="11"/>
  <c r="G23" i="11"/>
  <c r="G24" i="11"/>
  <c r="G25" i="11"/>
  <c r="G26" i="11"/>
  <c r="G27" i="11"/>
  <c r="G28" i="11"/>
  <c r="G30" i="11"/>
  <c r="G31" i="11"/>
  <c r="G33" i="11"/>
  <c r="G34" i="11"/>
  <c r="G35" i="11"/>
  <c r="G36" i="11"/>
  <c r="G37" i="11"/>
  <c r="G38" i="11"/>
  <c r="G39" i="11"/>
  <c r="G41" i="11"/>
  <c r="G42" i="11"/>
  <c r="G43" i="11"/>
  <c r="G44" i="11"/>
  <c r="G45" i="11"/>
  <c r="G46" i="11"/>
  <c r="G47" i="11"/>
  <c r="G52" i="11"/>
  <c r="G53" i="11"/>
  <c r="G54" i="11"/>
  <c r="G55" i="11"/>
  <c r="G56" i="11"/>
  <c r="G57" i="11"/>
  <c r="G58" i="11"/>
  <c r="G59" i="11"/>
  <c r="G60" i="11"/>
  <c r="G61" i="11"/>
  <c r="G62" i="11"/>
  <c r="G63" i="11"/>
  <c r="G64" i="11"/>
  <c r="G65" i="11"/>
  <c r="G66" i="11"/>
  <c r="G67" i="11"/>
  <c r="G68" i="11"/>
  <c r="G69" i="11"/>
  <c r="G70" i="11"/>
  <c r="G71" i="11"/>
  <c r="G72" i="11"/>
  <c r="G73" i="11"/>
  <c r="G75" i="11"/>
  <c r="G76" i="11"/>
  <c r="G77" i="11"/>
  <c r="G87" i="11"/>
  <c r="G8" i="11"/>
  <c r="G9" i="10"/>
  <c r="H9" i="10" s="1"/>
  <c r="G10" i="10"/>
  <c r="H10" i="10" s="1"/>
  <c r="G11" i="10"/>
  <c r="H11" i="10" s="1"/>
  <c r="G12" i="10"/>
  <c r="H12" i="10" s="1"/>
  <c r="G13" i="10"/>
  <c r="H13" i="10" s="1"/>
  <c r="G14" i="10"/>
  <c r="H14" i="10" s="1"/>
  <c r="G8" i="10"/>
  <c r="G8" i="9"/>
  <c r="G29" i="8"/>
  <c r="G36" i="8" s="1"/>
  <c r="J27" i="8"/>
  <c r="G26" i="8"/>
  <c r="G25" i="8"/>
  <c r="G88" i="11" l="1"/>
  <c r="I14" i="10"/>
  <c r="I11" i="10"/>
  <c r="I9" i="10"/>
  <c r="H118" i="11"/>
  <c r="I118" i="11" s="1"/>
  <c r="G96" i="13"/>
  <c r="I13" i="10"/>
  <c r="I12" i="10"/>
  <c r="I10" i="10"/>
  <c r="G9" i="8"/>
  <c r="H9" i="8" s="1"/>
  <c r="G10" i="8"/>
  <c r="H10" i="8" s="1"/>
  <c r="G11" i="8"/>
  <c r="H11" i="8" s="1"/>
  <c r="G12" i="8"/>
  <c r="H12" i="8" s="1"/>
  <c r="G22" i="8"/>
  <c r="H22" i="8" s="1"/>
  <c r="G8" i="8"/>
  <c r="G69" i="7"/>
  <c r="G70" i="7"/>
  <c r="G72" i="7"/>
  <c r="G68" i="7"/>
  <c r="G58" i="7"/>
  <c r="G59" i="7"/>
  <c r="G65" i="7"/>
  <c r="G57" i="7"/>
  <c r="G51" i="7"/>
  <c r="G52" i="7"/>
  <c r="G53" i="7"/>
  <c r="G54" i="7"/>
  <c r="G50" i="7"/>
  <c r="G32" i="7"/>
  <c r="G33" i="7"/>
  <c r="G34" i="7"/>
  <c r="G35" i="7"/>
  <c r="G36" i="7"/>
  <c r="G38" i="7"/>
  <c r="G39" i="7"/>
  <c r="G40" i="7"/>
  <c r="G41" i="7"/>
  <c r="G42" i="7"/>
  <c r="G43" i="7"/>
  <c r="G44" i="7"/>
  <c r="G47" i="7"/>
  <c r="G31" i="7"/>
  <c r="G24" i="7"/>
  <c r="G28" i="7"/>
  <c r="G21" i="7"/>
  <c r="G9" i="7"/>
  <c r="G10" i="7"/>
  <c r="G11" i="7"/>
  <c r="G12" i="7"/>
  <c r="G13" i="7"/>
  <c r="G14" i="7"/>
  <c r="G15" i="7"/>
  <c r="G16" i="7"/>
  <c r="G8" i="7"/>
  <c r="G32" i="19"/>
  <c r="G33" i="19"/>
  <c r="G34" i="19"/>
  <c r="G31" i="19"/>
  <c r="G21" i="19"/>
  <c r="G22" i="19"/>
  <c r="G23" i="19"/>
  <c r="G24" i="19"/>
  <c r="G25" i="19"/>
  <c r="G28" i="19"/>
  <c r="G20" i="19"/>
  <c r="G9" i="19"/>
  <c r="G10" i="19"/>
  <c r="G11" i="19"/>
  <c r="G12" i="19"/>
  <c r="G13" i="19"/>
  <c r="G14" i="19"/>
  <c r="G16" i="19"/>
  <c r="G17" i="19"/>
  <c r="G8" i="19"/>
  <c r="G50" i="2"/>
  <c r="G51" i="2"/>
  <c r="G52" i="2"/>
  <c r="G53" i="2"/>
  <c r="G54" i="2"/>
  <c r="G38" i="2"/>
  <c r="G39" i="2"/>
  <c r="G40" i="2"/>
  <c r="G41" i="2"/>
  <c r="G42" i="2"/>
  <c r="G43" i="2"/>
  <c r="G44" i="2"/>
  <c r="G45" i="2"/>
  <c r="G46" i="2"/>
  <c r="G37" i="2"/>
  <c r="G32" i="2"/>
  <c r="G34" i="2"/>
  <c r="G31" i="2"/>
  <c r="G9" i="2"/>
  <c r="G11" i="2"/>
  <c r="G12" i="2"/>
  <c r="G13" i="2"/>
  <c r="G15" i="2"/>
  <c r="G16" i="2"/>
  <c r="G18" i="2"/>
  <c r="G19" i="2"/>
  <c r="G22" i="2"/>
  <c r="G24" i="2"/>
  <c r="G25" i="2"/>
  <c r="G26" i="2"/>
  <c r="G27" i="2"/>
  <c r="G28" i="2"/>
  <c r="I12" i="8" l="1"/>
  <c r="I10" i="8"/>
  <c r="I22" i="8"/>
  <c r="I11" i="8"/>
  <c r="I9" i="8"/>
  <c r="H27" i="12"/>
  <c r="H26" i="12"/>
  <c r="H25" i="12"/>
  <c r="H24" i="19"/>
  <c r="I24" i="19" s="1"/>
  <c r="H29" i="8" l="1"/>
  <c r="H36" i="8" s="1"/>
  <c r="H33" i="15"/>
  <c r="I27" i="12"/>
  <c r="I26" i="12"/>
  <c r="I25" i="12"/>
  <c r="H27" i="2"/>
  <c r="H16" i="19"/>
  <c r="H14" i="19"/>
  <c r="H12" i="19"/>
  <c r="I29" i="8" l="1"/>
  <c r="I36" i="8" s="1"/>
  <c r="I33" i="15"/>
  <c r="I27" i="2"/>
  <c r="H28" i="2"/>
  <c r="I28" i="2" s="1"/>
  <c r="I16" i="19"/>
  <c r="I14" i="19"/>
  <c r="I12" i="19"/>
  <c r="H56" i="17"/>
  <c r="I56" i="17" s="1"/>
  <c r="H45" i="17"/>
  <c r="I45" i="17" s="1"/>
  <c r="H46" i="17"/>
  <c r="H54" i="17" l="1"/>
  <c r="I54" i="17" s="1"/>
  <c r="I46" i="17"/>
  <c r="J55" i="2" l="1"/>
  <c r="H53" i="2"/>
  <c r="I53" i="2" s="1"/>
  <c r="H52" i="2" l="1"/>
  <c r="I52" i="2" s="1"/>
  <c r="H51" i="2"/>
  <c r="I51" i="2" s="1"/>
  <c r="H54" i="2"/>
  <c r="I54" i="2" s="1"/>
  <c r="H25" i="19"/>
  <c r="I25" i="19" s="1"/>
  <c r="H26" i="2"/>
  <c r="I26" i="2" s="1"/>
  <c r="H25" i="2"/>
  <c r="I25" i="2" s="1"/>
  <c r="H24" i="2"/>
  <c r="I24" i="2" s="1"/>
  <c r="H22" i="2"/>
  <c r="I22" i="2" s="1"/>
  <c r="H34" i="19"/>
  <c r="I34" i="19" s="1"/>
  <c r="H19" i="2"/>
  <c r="I19" i="2" s="1"/>
  <c r="J129" i="22"/>
  <c r="H124" i="22"/>
  <c r="H125" i="22"/>
  <c r="I125" i="22" s="1"/>
  <c r="H126" i="22"/>
  <c r="I126" i="22" s="1"/>
  <c r="H127" i="22"/>
  <c r="H128" i="22"/>
  <c r="J120" i="22"/>
  <c r="H9" i="22"/>
  <c r="I9" i="22" s="1"/>
  <c r="H10" i="22"/>
  <c r="H16" i="22"/>
  <c r="H17" i="22"/>
  <c r="I17" i="22" s="1"/>
  <c r="H18" i="22"/>
  <c r="I18" i="22" s="1"/>
  <c r="H20" i="22"/>
  <c r="H22" i="22"/>
  <c r="H26" i="22"/>
  <c r="I26" i="22" s="1"/>
  <c r="H27" i="22"/>
  <c r="I27" i="22" s="1"/>
  <c r="H29" i="22"/>
  <c r="H30" i="22"/>
  <c r="H31" i="22"/>
  <c r="I31" i="22" s="1"/>
  <c r="H32" i="22"/>
  <c r="I32" i="22" s="1"/>
  <c r="H33" i="22"/>
  <c r="H34" i="22"/>
  <c r="H37" i="22"/>
  <c r="I37" i="22" s="1"/>
  <c r="H38" i="22"/>
  <c r="I38" i="22" s="1"/>
  <c r="H39" i="22"/>
  <c r="H40" i="22"/>
  <c r="H41" i="22"/>
  <c r="I41" i="22" s="1"/>
  <c r="H44" i="22"/>
  <c r="H47" i="22"/>
  <c r="I47" i="22" s="1"/>
  <c r="H49" i="22"/>
  <c r="I49" i="22" s="1"/>
  <c r="H52" i="22"/>
  <c r="H53" i="22"/>
  <c r="I53" i="22" s="1"/>
  <c r="H54" i="22"/>
  <c r="I54" i="22" s="1"/>
  <c r="H56" i="22"/>
  <c r="H57" i="22"/>
  <c r="I57" i="22" s="1"/>
  <c r="H58" i="22"/>
  <c r="I58" i="22" s="1"/>
  <c r="H60" i="22"/>
  <c r="H62" i="22"/>
  <c r="I62" i="22" s="1"/>
  <c r="H63" i="22"/>
  <c r="I63" i="22" s="1"/>
  <c r="H65" i="22"/>
  <c r="H66" i="22"/>
  <c r="I66" i="22" s="1"/>
  <c r="H67" i="22"/>
  <c r="I67" i="22" s="1"/>
  <c r="H69" i="22"/>
  <c r="H72" i="22"/>
  <c r="I72" i="22" s="1"/>
  <c r="H74" i="22"/>
  <c r="I74" i="22" s="1"/>
  <c r="H76" i="22"/>
  <c r="H77" i="22"/>
  <c r="H79" i="22"/>
  <c r="I79" i="22" s="1"/>
  <c r="H81" i="22"/>
  <c r="H83" i="22"/>
  <c r="H84" i="22"/>
  <c r="I84" i="22" s="1"/>
  <c r="H85" i="22"/>
  <c r="I85" i="22" s="1"/>
  <c r="H87" i="22"/>
  <c r="H88" i="22"/>
  <c r="H89" i="22"/>
  <c r="I89" i="22" s="1"/>
  <c r="H91" i="22"/>
  <c r="I91" i="22" s="1"/>
  <c r="H92" i="22"/>
  <c r="H95" i="22"/>
  <c r="H96" i="22"/>
  <c r="I96" i="22" s="1"/>
  <c r="H97" i="22"/>
  <c r="I97" i="22" s="1"/>
  <c r="H98" i="22"/>
  <c r="H100" i="22"/>
  <c r="H101" i="22"/>
  <c r="I101" i="22" s="1"/>
  <c r="H102" i="22"/>
  <c r="I102" i="22" s="1"/>
  <c r="H103" i="22"/>
  <c r="H104" i="22"/>
  <c r="H116" i="22"/>
  <c r="I116" i="22" s="1"/>
  <c r="H117" i="22"/>
  <c r="I117" i="22" s="1"/>
  <c r="H118" i="22"/>
  <c r="H119" i="22"/>
  <c r="J100" i="13"/>
  <c r="H99" i="13"/>
  <c r="J96" i="13"/>
  <c r="H9" i="13"/>
  <c r="H10" i="13"/>
  <c r="H11" i="13"/>
  <c r="I11" i="13" s="1"/>
  <c r="H12" i="13"/>
  <c r="H16" i="13"/>
  <c r="H17" i="13"/>
  <c r="I17" i="13" s="1"/>
  <c r="H18" i="13"/>
  <c r="H19" i="13"/>
  <c r="H20" i="13"/>
  <c r="I20" i="13" s="1"/>
  <c r="H21" i="13"/>
  <c r="I21" i="13" s="1"/>
  <c r="H22" i="13"/>
  <c r="H24" i="13"/>
  <c r="H25" i="13"/>
  <c r="I25" i="13" s="1"/>
  <c r="H26" i="13"/>
  <c r="I26" i="13" s="1"/>
  <c r="H27" i="13"/>
  <c r="H28" i="13"/>
  <c r="H29" i="13"/>
  <c r="I29" i="13" s="1"/>
  <c r="H30" i="13"/>
  <c r="I30" i="13" s="1"/>
  <c r="H31" i="13"/>
  <c r="H32" i="13"/>
  <c r="H33" i="13"/>
  <c r="I33" i="13" s="1"/>
  <c r="H34" i="13"/>
  <c r="I34" i="13" s="1"/>
  <c r="H35" i="13"/>
  <c r="I35" i="13" s="1"/>
  <c r="H36" i="13"/>
  <c r="H37" i="13"/>
  <c r="H38" i="13"/>
  <c r="I38" i="13" s="1"/>
  <c r="H39" i="13"/>
  <c r="I39" i="13" s="1"/>
  <c r="H40" i="13"/>
  <c r="H41" i="13"/>
  <c r="H42" i="13"/>
  <c r="I42" i="13" s="1"/>
  <c r="H44" i="13"/>
  <c r="H45" i="13"/>
  <c r="I45" i="13" s="1"/>
  <c r="H46" i="13"/>
  <c r="I46" i="13" s="1"/>
  <c r="H47" i="13"/>
  <c r="H48" i="13"/>
  <c r="H49" i="13"/>
  <c r="I49" i="13" s="1"/>
  <c r="H50" i="13"/>
  <c r="I50" i="13" s="1"/>
  <c r="H51" i="13"/>
  <c r="H52" i="13"/>
  <c r="H53" i="13"/>
  <c r="H54" i="13"/>
  <c r="I54" i="13" s="1"/>
  <c r="H55" i="13"/>
  <c r="H56" i="13"/>
  <c r="H58" i="13"/>
  <c r="I58" i="13" s="1"/>
  <c r="H59" i="13"/>
  <c r="I59" i="13" s="1"/>
  <c r="H60" i="13"/>
  <c r="H61" i="13"/>
  <c r="H62" i="13"/>
  <c r="H64" i="13"/>
  <c r="H67" i="13"/>
  <c r="I67" i="13" s="1"/>
  <c r="H68" i="13"/>
  <c r="H69" i="13"/>
  <c r="H70" i="13"/>
  <c r="I70" i="13" s="1"/>
  <c r="H71" i="13"/>
  <c r="H72" i="13"/>
  <c r="I72" i="13" s="1"/>
  <c r="H73" i="13"/>
  <c r="H74" i="13"/>
  <c r="H93" i="13"/>
  <c r="H94" i="13"/>
  <c r="I94" i="13" s="1"/>
  <c r="H95" i="13"/>
  <c r="J69" i="14"/>
  <c r="J105" i="14" s="1"/>
  <c r="H62" i="14"/>
  <c r="H63" i="14"/>
  <c r="I63" i="14" s="1"/>
  <c r="H64" i="14"/>
  <c r="I64" i="14" s="1"/>
  <c r="H65" i="14"/>
  <c r="H66" i="14"/>
  <c r="H68" i="14"/>
  <c r="I68" i="14" s="1"/>
  <c r="H52" i="14"/>
  <c r="H53" i="14"/>
  <c r="I53" i="14" s="1"/>
  <c r="H54" i="14"/>
  <c r="H55" i="14"/>
  <c r="I55" i="14" s="1"/>
  <c r="H56" i="14"/>
  <c r="I56" i="14" s="1"/>
  <c r="H58" i="14"/>
  <c r="H41" i="14"/>
  <c r="I41" i="14" s="1"/>
  <c r="H42" i="14"/>
  <c r="H45" i="14"/>
  <c r="I45" i="14" s="1"/>
  <c r="H46" i="14"/>
  <c r="H47" i="14"/>
  <c r="H24" i="14"/>
  <c r="I24" i="14" s="1"/>
  <c r="H25" i="14"/>
  <c r="I25" i="14" s="1"/>
  <c r="H27" i="14"/>
  <c r="H28" i="14"/>
  <c r="I28" i="14" s="1"/>
  <c r="H29" i="14"/>
  <c r="I29" i="14" s="1"/>
  <c r="H31" i="14"/>
  <c r="H33" i="14"/>
  <c r="I33" i="14" s="1"/>
  <c r="H35" i="14"/>
  <c r="H36" i="14"/>
  <c r="H37" i="14"/>
  <c r="H9" i="14"/>
  <c r="I9" i="14" s="1"/>
  <c r="H12" i="14"/>
  <c r="I12" i="14" s="1"/>
  <c r="H14" i="14"/>
  <c r="H15" i="14"/>
  <c r="H16" i="14"/>
  <c r="I16" i="14" s="1"/>
  <c r="H17" i="14"/>
  <c r="H20" i="14"/>
  <c r="H9" i="16"/>
  <c r="H12" i="16"/>
  <c r="I12" i="16" s="1"/>
  <c r="H13" i="16"/>
  <c r="I13" i="16" s="1"/>
  <c r="H14" i="16"/>
  <c r="H15" i="16"/>
  <c r="H16" i="16"/>
  <c r="I16" i="16" s="1"/>
  <c r="H17" i="16"/>
  <c r="I17" i="16" s="1"/>
  <c r="H20" i="16"/>
  <c r="H21" i="16"/>
  <c r="H22" i="16"/>
  <c r="I22" i="16" s="1"/>
  <c r="H23" i="16"/>
  <c r="I23" i="16" s="1"/>
  <c r="H24" i="16"/>
  <c r="H25" i="16"/>
  <c r="H27" i="16"/>
  <c r="I27" i="16" s="1"/>
  <c r="H29" i="16"/>
  <c r="I29" i="16" s="1"/>
  <c r="H60" i="16"/>
  <c r="H42" i="17"/>
  <c r="H43" i="17"/>
  <c r="I43" i="17" s="1"/>
  <c r="H47" i="17"/>
  <c r="H48" i="17"/>
  <c r="H49" i="17"/>
  <c r="H52" i="17"/>
  <c r="I52" i="17" s="1"/>
  <c r="H53" i="17"/>
  <c r="J39" i="17"/>
  <c r="H9" i="17"/>
  <c r="H10" i="17"/>
  <c r="I10" i="17" s="1"/>
  <c r="H12" i="17"/>
  <c r="H13" i="17"/>
  <c r="H14" i="17"/>
  <c r="H19" i="17"/>
  <c r="H20" i="17"/>
  <c r="I20" i="17" s="1"/>
  <c r="H21" i="17"/>
  <c r="H22" i="17"/>
  <c r="H23" i="17"/>
  <c r="I23" i="17" s="1"/>
  <c r="H25" i="17"/>
  <c r="I25" i="17" s="1"/>
  <c r="H28" i="17"/>
  <c r="H29" i="17"/>
  <c r="H30" i="17"/>
  <c r="H31" i="17"/>
  <c r="H32" i="17"/>
  <c r="I32" i="17" s="1"/>
  <c r="H33" i="17"/>
  <c r="H34" i="17"/>
  <c r="H37" i="17"/>
  <c r="H38" i="17"/>
  <c r="I38" i="17" s="1"/>
  <c r="H37" i="15"/>
  <c r="H38" i="15"/>
  <c r="I38" i="15" s="1"/>
  <c r="H40" i="15"/>
  <c r="H42" i="15"/>
  <c r="I42" i="15" s="1"/>
  <c r="H43" i="15"/>
  <c r="I43" i="15" s="1"/>
  <c r="H44" i="15"/>
  <c r="I44" i="15" s="1"/>
  <c r="J34" i="15"/>
  <c r="H10" i="15"/>
  <c r="I10" i="15" s="1"/>
  <c r="H11" i="15"/>
  <c r="I11" i="15" s="1"/>
  <c r="H12" i="15"/>
  <c r="H14" i="15"/>
  <c r="H16" i="15"/>
  <c r="I16" i="15" s="1"/>
  <c r="H17" i="15"/>
  <c r="I17" i="15" s="1"/>
  <c r="H18" i="15"/>
  <c r="H20" i="15"/>
  <c r="I20" i="15" s="1"/>
  <c r="H21" i="15"/>
  <c r="I21" i="15" s="1"/>
  <c r="H22" i="15"/>
  <c r="H24" i="15"/>
  <c r="I24" i="15" s="1"/>
  <c r="H25" i="15"/>
  <c r="I25" i="15" s="1"/>
  <c r="H26" i="15"/>
  <c r="H30" i="15"/>
  <c r="I30" i="15" s="1"/>
  <c r="I28" i="17" l="1"/>
  <c r="I63" i="13"/>
  <c r="I49" i="17"/>
  <c r="I48" i="17"/>
  <c r="I37" i="17"/>
  <c r="I33" i="17"/>
  <c r="I29" i="17"/>
  <c r="I42" i="17"/>
  <c r="H43" i="14"/>
  <c r="I43" i="14" s="1"/>
  <c r="I99" i="13"/>
  <c r="H15" i="17"/>
  <c r="I15" i="17" s="1"/>
  <c r="H59" i="22"/>
  <c r="I59" i="22" s="1"/>
  <c r="H23" i="15"/>
  <c r="I23" i="15" s="1"/>
  <c r="H9" i="15"/>
  <c r="I9" i="15" s="1"/>
  <c r="H19" i="15"/>
  <c r="I19" i="15" s="1"/>
  <c r="I37" i="15"/>
  <c r="H36" i="17"/>
  <c r="I36" i="17" s="1"/>
  <c r="I19" i="17"/>
  <c r="I14" i="17"/>
  <c r="I53" i="17"/>
  <c r="H51" i="17"/>
  <c r="I51" i="17" s="1"/>
  <c r="H34" i="14"/>
  <c r="I34" i="14" s="1"/>
  <c r="H30" i="14"/>
  <c r="I30" i="14" s="1"/>
  <c r="H68" i="22"/>
  <c r="I68" i="22" s="1"/>
  <c r="H51" i="22"/>
  <c r="I51" i="22" s="1"/>
  <c r="H13" i="15"/>
  <c r="I13" i="15" s="1"/>
  <c r="H15" i="15"/>
  <c r="I15" i="15" s="1"/>
  <c r="H27" i="17"/>
  <c r="I27" i="17" s="1"/>
  <c r="I9" i="17"/>
  <c r="H32" i="14"/>
  <c r="I32" i="14" s="1"/>
  <c r="H44" i="14"/>
  <c r="I44" i="14" s="1"/>
  <c r="H29" i="15"/>
  <c r="I29" i="15" s="1"/>
  <c r="H80" i="22"/>
  <c r="I80" i="22" s="1"/>
  <c r="I13" i="17"/>
  <c r="H26" i="14"/>
  <c r="I26" i="14" s="1"/>
  <c r="H75" i="22"/>
  <c r="I75" i="22" s="1"/>
  <c r="I40" i="15"/>
  <c r="I31" i="17"/>
  <c r="I12" i="17"/>
  <c r="I21" i="16"/>
  <c r="I9" i="16"/>
  <c r="I58" i="14"/>
  <c r="I62" i="14"/>
  <c r="I119" i="22"/>
  <c r="I100" i="22"/>
  <c r="I88" i="22"/>
  <c r="I77" i="22"/>
  <c r="I34" i="22"/>
  <c r="I22" i="22"/>
  <c r="I127" i="22"/>
  <c r="I22" i="17"/>
  <c r="I47" i="17"/>
  <c r="I25" i="16"/>
  <c r="I15" i="16"/>
  <c r="I15" i="14"/>
  <c r="I35" i="14"/>
  <c r="I66" i="14"/>
  <c r="I104" i="22"/>
  <c r="I95" i="22"/>
  <c r="I83" i="22"/>
  <c r="H64" i="22"/>
  <c r="I64" i="22" s="1"/>
  <c r="H55" i="22"/>
  <c r="I55" i="22" s="1"/>
  <c r="H43" i="22"/>
  <c r="I43" i="22" s="1"/>
  <c r="I40" i="22"/>
  <c r="I30" i="22"/>
  <c r="I16" i="22"/>
  <c r="H123" i="22"/>
  <c r="I123" i="22" s="1"/>
  <c r="I47" i="14"/>
  <c r="I128" i="22"/>
  <c r="I124" i="22"/>
  <c r="I118" i="22"/>
  <c r="I103" i="22"/>
  <c r="I98" i="22"/>
  <c r="I92" i="22"/>
  <c r="I87" i="22"/>
  <c r="I81" i="22"/>
  <c r="I76" i="22"/>
  <c r="I69" i="22"/>
  <c r="I65" i="22"/>
  <c r="I60" i="22"/>
  <c r="I56" i="22"/>
  <c r="I52" i="22"/>
  <c r="I44" i="22"/>
  <c r="I39" i="22"/>
  <c r="I33" i="22"/>
  <c r="I29" i="22"/>
  <c r="I20" i="22"/>
  <c r="I10" i="22"/>
  <c r="H66" i="13"/>
  <c r="I66" i="13" s="1"/>
  <c r="I95" i="13"/>
  <c r="I62" i="13"/>
  <c r="I12" i="13"/>
  <c r="I69" i="13"/>
  <c r="I53" i="13"/>
  <c r="I37" i="13"/>
  <c r="I73" i="13"/>
  <c r="H65" i="13"/>
  <c r="I65" i="13" s="1"/>
  <c r="I61" i="13"/>
  <c r="H57" i="13"/>
  <c r="I57" i="13" s="1"/>
  <c r="H43" i="13"/>
  <c r="I43" i="13" s="1"/>
  <c r="I41" i="13"/>
  <c r="I74" i="13"/>
  <c r="I55" i="13"/>
  <c r="I51" i="13"/>
  <c r="I47" i="13"/>
  <c r="I31" i="13"/>
  <c r="I27" i="13"/>
  <c r="I22" i="13"/>
  <c r="I18" i="13"/>
  <c r="I14" i="13"/>
  <c r="I9" i="13"/>
  <c r="I93" i="13"/>
  <c r="I71" i="13"/>
  <c r="I68" i="13"/>
  <c r="I64" i="13"/>
  <c r="I60" i="13"/>
  <c r="I56" i="13"/>
  <c r="I52" i="13"/>
  <c r="I48" i="13"/>
  <c r="I44" i="13"/>
  <c r="I40" i="13"/>
  <c r="I36" i="13"/>
  <c r="I32" i="13"/>
  <c r="I28" i="13"/>
  <c r="I24" i="13"/>
  <c r="I19" i="13"/>
  <c r="I16" i="13"/>
  <c r="I10" i="13"/>
  <c r="I65" i="14"/>
  <c r="I54" i="14"/>
  <c r="I52" i="14"/>
  <c r="I46" i="14"/>
  <c r="I42" i="14"/>
  <c r="I37" i="14"/>
  <c r="I36" i="14"/>
  <c r="I31" i="14"/>
  <c r="I27" i="14"/>
  <c r="I20" i="14"/>
  <c r="I17" i="14"/>
  <c r="I14" i="14"/>
  <c r="H11" i="14"/>
  <c r="I11" i="14" s="1"/>
  <c r="H13" i="14"/>
  <c r="I13" i="14" s="1"/>
  <c r="H10" i="14"/>
  <c r="I10" i="14" s="1"/>
  <c r="I60" i="16"/>
  <c r="I24" i="16"/>
  <c r="I20" i="16"/>
  <c r="I14" i="16"/>
  <c r="H50" i="17"/>
  <c r="I50" i="17" s="1"/>
  <c r="H44" i="17"/>
  <c r="I44" i="17" s="1"/>
  <c r="I34" i="17"/>
  <c r="I30" i="17"/>
  <c r="I21" i="17"/>
  <c r="H26" i="17"/>
  <c r="I26" i="17" s="1"/>
  <c r="H11" i="17"/>
  <c r="I11" i="17" s="1"/>
  <c r="H39" i="15"/>
  <c r="I39" i="15" s="1"/>
  <c r="I26" i="15"/>
  <c r="I22" i="15"/>
  <c r="I18" i="15"/>
  <c r="I14" i="15"/>
  <c r="I12" i="15"/>
  <c r="H73" i="12"/>
  <c r="H56" i="12"/>
  <c r="H57" i="12"/>
  <c r="I57" i="12" s="1"/>
  <c r="H58" i="12"/>
  <c r="I58" i="12" s="1"/>
  <c r="H59" i="12"/>
  <c r="H60" i="12"/>
  <c r="H61" i="12"/>
  <c r="I61" i="12" s="1"/>
  <c r="H62" i="12"/>
  <c r="I62" i="12" s="1"/>
  <c r="H66" i="12"/>
  <c r="H67" i="12"/>
  <c r="H68" i="12"/>
  <c r="I68" i="12" s="1"/>
  <c r="H69" i="12"/>
  <c r="I69" i="12" s="1"/>
  <c r="I73" i="12" l="1"/>
  <c r="I60" i="12"/>
  <c r="I67" i="12"/>
  <c r="I56" i="12"/>
  <c r="I66" i="12"/>
  <c r="I59" i="12"/>
  <c r="J53" i="12"/>
  <c r="H37" i="12"/>
  <c r="I37" i="12" s="1"/>
  <c r="H39" i="12"/>
  <c r="H40" i="12"/>
  <c r="H43" i="12"/>
  <c r="I43" i="12" s="1"/>
  <c r="H45" i="12"/>
  <c r="I45" i="12" s="1"/>
  <c r="H46" i="12"/>
  <c r="H48" i="12"/>
  <c r="H49" i="12"/>
  <c r="I49" i="12" s="1"/>
  <c r="H50" i="12"/>
  <c r="H52" i="12"/>
  <c r="H10" i="12"/>
  <c r="I10" i="12" s="1"/>
  <c r="H14" i="12"/>
  <c r="I14" i="12" s="1"/>
  <c r="H15" i="12"/>
  <c r="H16" i="12"/>
  <c r="H17" i="12"/>
  <c r="H18" i="12"/>
  <c r="I18" i="12" s="1"/>
  <c r="H20" i="12"/>
  <c r="H21" i="12"/>
  <c r="H22" i="12"/>
  <c r="H23" i="12"/>
  <c r="I23" i="12" s="1"/>
  <c r="H24" i="12"/>
  <c r="H33" i="12"/>
  <c r="I48" i="12" l="1"/>
  <c r="H38" i="12"/>
  <c r="I38" i="12" s="1"/>
  <c r="I40" i="12"/>
  <c r="I17" i="12"/>
  <c r="I52" i="12"/>
  <c r="H47" i="12"/>
  <c r="I47" i="12" s="1"/>
  <c r="I50" i="12"/>
  <c r="I46" i="12"/>
  <c r="I39" i="12"/>
  <c r="I16" i="12"/>
  <c r="I22" i="12"/>
  <c r="I21" i="12"/>
  <c r="I33" i="12"/>
  <c r="H9" i="12"/>
  <c r="I9" i="12" s="1"/>
  <c r="I24" i="12"/>
  <c r="I20" i="12"/>
  <c r="I15" i="12"/>
  <c r="J124" i="11" l="1"/>
  <c r="H122" i="11"/>
  <c r="H87" i="11"/>
  <c r="H97" i="11"/>
  <c r="H98" i="11"/>
  <c r="I98" i="11" s="1"/>
  <c r="H99" i="11"/>
  <c r="I99" i="11" s="1"/>
  <c r="H100" i="11"/>
  <c r="H106" i="11"/>
  <c r="I106" i="11" s="1"/>
  <c r="H107" i="11"/>
  <c r="I107" i="11" s="1"/>
  <c r="H108" i="11"/>
  <c r="H119" i="11"/>
  <c r="J94" i="11"/>
  <c r="H91" i="11"/>
  <c r="H90" i="11"/>
  <c r="I90" i="11" s="1"/>
  <c r="H11" i="11"/>
  <c r="I11" i="11" s="1"/>
  <c r="H12" i="11"/>
  <c r="H14" i="11"/>
  <c r="I14" i="11" s="1"/>
  <c r="H15" i="11"/>
  <c r="H16" i="11"/>
  <c r="H17" i="11"/>
  <c r="I17" i="11" s="1"/>
  <c r="H18" i="11"/>
  <c r="I18" i="11" s="1"/>
  <c r="H19" i="11"/>
  <c r="H21" i="11"/>
  <c r="I21" i="11" s="1"/>
  <c r="H23" i="11"/>
  <c r="I23" i="11" s="1"/>
  <c r="H24" i="11"/>
  <c r="H25" i="11"/>
  <c r="H26" i="11"/>
  <c r="I26" i="11" s="1"/>
  <c r="H27" i="11"/>
  <c r="I27" i="11" s="1"/>
  <c r="H28" i="11"/>
  <c r="H31" i="11"/>
  <c r="I31" i="11" s="1"/>
  <c r="H33" i="11"/>
  <c r="I33" i="11" s="1"/>
  <c r="H34" i="11"/>
  <c r="H35" i="11"/>
  <c r="H36" i="11"/>
  <c r="I36" i="11" s="1"/>
  <c r="H37" i="11"/>
  <c r="I37" i="11" s="1"/>
  <c r="H38" i="11"/>
  <c r="H41" i="11"/>
  <c r="I41" i="11" s="1"/>
  <c r="H42" i="11"/>
  <c r="I42" i="11" s="1"/>
  <c r="H43" i="11"/>
  <c r="H44" i="11"/>
  <c r="H45" i="11"/>
  <c r="I45" i="11" s="1"/>
  <c r="H46" i="11"/>
  <c r="I46" i="11" s="1"/>
  <c r="H47" i="11"/>
  <c r="H53" i="11"/>
  <c r="I53" i="11" s="1"/>
  <c r="H54" i="11"/>
  <c r="I54" i="11" s="1"/>
  <c r="H55" i="11"/>
  <c r="H56" i="11"/>
  <c r="H57" i="11"/>
  <c r="I57" i="11" s="1"/>
  <c r="H58" i="11"/>
  <c r="H60" i="11"/>
  <c r="H61" i="11"/>
  <c r="H62" i="11"/>
  <c r="I62" i="11" s="1"/>
  <c r="H63" i="11"/>
  <c r="I63" i="11" s="1"/>
  <c r="H64" i="11"/>
  <c r="H66" i="11"/>
  <c r="I66" i="11" s="1"/>
  <c r="H67" i="11"/>
  <c r="H68" i="11"/>
  <c r="H69" i="11"/>
  <c r="I69" i="11" s="1"/>
  <c r="H70" i="11"/>
  <c r="I70" i="11" s="1"/>
  <c r="H71" i="11"/>
  <c r="H73" i="11"/>
  <c r="I73" i="11" s="1"/>
  <c r="H75" i="11"/>
  <c r="I75" i="11" s="1"/>
  <c r="H76" i="11"/>
  <c r="H77" i="11"/>
  <c r="H26" i="8"/>
  <c r="J23" i="8"/>
  <c r="I26" i="8" l="1"/>
  <c r="G124" i="11"/>
  <c r="I87" i="11"/>
  <c r="H123" i="11"/>
  <c r="H124" i="11" s="1"/>
  <c r="I122" i="11"/>
  <c r="I119" i="11"/>
  <c r="I97" i="11"/>
  <c r="H101" i="11"/>
  <c r="I101" i="11" s="1"/>
  <c r="I108" i="11"/>
  <c r="I100" i="11"/>
  <c r="G94" i="11"/>
  <c r="I77" i="11"/>
  <c r="I68" i="11"/>
  <c r="I61" i="11"/>
  <c r="I56" i="11"/>
  <c r="I44" i="11"/>
  <c r="I35" i="11"/>
  <c r="I25" i="11"/>
  <c r="I16" i="11"/>
  <c r="H72" i="11"/>
  <c r="I72" i="11" s="1"/>
  <c r="H65" i="11"/>
  <c r="I65" i="11" s="1"/>
  <c r="H59" i="11"/>
  <c r="I59" i="11" s="1"/>
  <c r="H52" i="11"/>
  <c r="I52" i="11" s="1"/>
  <c r="H39" i="11"/>
  <c r="I39" i="11" s="1"/>
  <c r="H30" i="11"/>
  <c r="I30" i="11" s="1"/>
  <c r="H20" i="11"/>
  <c r="I20" i="11" s="1"/>
  <c r="H13" i="11"/>
  <c r="I13" i="11" s="1"/>
  <c r="H93" i="11"/>
  <c r="I93" i="11" s="1"/>
  <c r="I91" i="11"/>
  <c r="I76" i="11"/>
  <c r="I71" i="11"/>
  <c r="I67" i="11"/>
  <c r="I64" i="11"/>
  <c r="I60" i="11"/>
  <c r="I58" i="11"/>
  <c r="I55" i="11"/>
  <c r="I47" i="11"/>
  <c r="I43" i="11"/>
  <c r="I38" i="11"/>
  <c r="I34" i="11"/>
  <c r="I28" i="11"/>
  <c r="I24" i="11"/>
  <c r="I19" i="11"/>
  <c r="I15" i="11"/>
  <c r="I12" i="11"/>
  <c r="H70" i="7"/>
  <c r="H72" i="7"/>
  <c r="H58" i="7"/>
  <c r="H59" i="7"/>
  <c r="I59" i="7" s="1"/>
  <c r="H51" i="7"/>
  <c r="I51" i="7" s="1"/>
  <c r="H52" i="7"/>
  <c r="H53" i="7"/>
  <c r="H54" i="7"/>
  <c r="H32" i="7"/>
  <c r="H33" i="7"/>
  <c r="H35" i="7"/>
  <c r="H36" i="7"/>
  <c r="H38" i="7"/>
  <c r="I38" i="7" s="1"/>
  <c r="H39" i="7"/>
  <c r="I39" i="7" s="1"/>
  <c r="H40" i="7"/>
  <c r="H41" i="7"/>
  <c r="H42" i="7"/>
  <c r="I42" i="7" s="1"/>
  <c r="H43" i="7"/>
  <c r="I43" i="7" s="1"/>
  <c r="H44" i="7"/>
  <c r="H22" i="7"/>
  <c r="H24" i="7"/>
  <c r="H28" i="7"/>
  <c r="J19" i="7"/>
  <c r="H11" i="7"/>
  <c r="I11" i="7" s="1"/>
  <c r="H12" i="7"/>
  <c r="H13" i="7"/>
  <c r="H14" i="7"/>
  <c r="I14" i="7" s="1"/>
  <c r="H16" i="7"/>
  <c r="I53" i="7" l="1"/>
  <c r="H15" i="7"/>
  <c r="I15" i="7" s="1"/>
  <c r="H10" i="7"/>
  <c r="I10" i="7" s="1"/>
  <c r="I123" i="11"/>
  <c r="I124" i="11" s="1"/>
  <c r="I22" i="7"/>
  <c r="I35" i="7"/>
  <c r="H34" i="7"/>
  <c r="I34" i="7" s="1"/>
  <c r="I54" i="7"/>
  <c r="I58" i="7"/>
  <c r="I13" i="7"/>
  <c r="H9" i="7"/>
  <c r="I9" i="7" s="1"/>
  <c r="I41" i="7"/>
  <c r="I94" i="11"/>
  <c r="I28" i="7"/>
  <c r="H47" i="7"/>
  <c r="I47" i="7" s="1"/>
  <c r="I33" i="7"/>
  <c r="I72" i="7"/>
  <c r="H94" i="11"/>
  <c r="I70" i="7"/>
  <c r="H69" i="7"/>
  <c r="I69" i="7" s="1"/>
  <c r="H65" i="7"/>
  <c r="I65" i="7" s="1"/>
  <c r="I52" i="7"/>
  <c r="I44" i="7"/>
  <c r="I40" i="7"/>
  <c r="I36" i="7"/>
  <c r="I32" i="7"/>
  <c r="I24" i="7"/>
  <c r="I16" i="7"/>
  <c r="I12" i="7"/>
  <c r="H32" i="19"/>
  <c r="H33" i="19"/>
  <c r="H21" i="19"/>
  <c r="H22" i="19"/>
  <c r="H23" i="19"/>
  <c r="I23" i="19" s="1"/>
  <c r="H28" i="19"/>
  <c r="I21" i="19" l="1"/>
  <c r="I33" i="19"/>
  <c r="I22" i="19"/>
  <c r="I32" i="19"/>
  <c r="I28" i="19"/>
  <c r="H9" i="19"/>
  <c r="H10" i="19"/>
  <c r="I10" i="19" s="1"/>
  <c r="H11" i="19"/>
  <c r="I11" i="19" s="1"/>
  <c r="H13" i="19"/>
  <c r="I13" i="19" s="1"/>
  <c r="H17" i="19"/>
  <c r="I17" i="19" s="1"/>
  <c r="I9" i="19" l="1"/>
  <c r="J47" i="2" l="1"/>
  <c r="H50" i="2"/>
  <c r="H39" i="2"/>
  <c r="H40" i="2"/>
  <c r="I40" i="2" s="1"/>
  <c r="H41" i="2"/>
  <c r="H42" i="2"/>
  <c r="H43" i="2"/>
  <c r="H44" i="2"/>
  <c r="I44" i="2" s="1"/>
  <c r="H45" i="2"/>
  <c r="H49" i="2" l="1"/>
  <c r="G55" i="2"/>
  <c r="I50" i="2"/>
  <c r="I43" i="2"/>
  <c r="I39" i="2"/>
  <c r="I45" i="2"/>
  <c r="I42" i="2"/>
  <c r="I41" i="2"/>
  <c r="I49" i="2" l="1"/>
  <c r="I55" i="2" s="1"/>
  <c r="H55" i="2"/>
  <c r="G120" i="22"/>
  <c r="H98" i="13" l="1"/>
  <c r="H100" i="13" s="1"/>
  <c r="G100" i="13"/>
  <c r="H122" i="22"/>
  <c r="H129" i="22" s="1"/>
  <c r="G129" i="22"/>
  <c r="H8" i="22"/>
  <c r="H120" i="22" s="1"/>
  <c r="H31" i="19"/>
  <c r="H35" i="19" s="1"/>
  <c r="H20" i="19"/>
  <c r="H29" i="19" s="1"/>
  <c r="H8" i="19"/>
  <c r="I122" i="22" l="1"/>
  <c r="I129" i="22" s="1"/>
  <c r="I98" i="13"/>
  <c r="I100" i="13" s="1"/>
  <c r="I8" i="22"/>
  <c r="I120" i="22" s="1"/>
  <c r="G35" i="19"/>
  <c r="G29" i="19"/>
  <c r="I20" i="19"/>
  <c r="I29" i="19" s="1"/>
  <c r="I31" i="19"/>
  <c r="I35" i="19" s="1"/>
  <c r="G18" i="19"/>
  <c r="H18" i="19" l="1"/>
  <c r="I8" i="19"/>
  <c r="I18" i="19" s="1"/>
  <c r="H9" i="2" l="1"/>
  <c r="H11" i="2"/>
  <c r="H12" i="2"/>
  <c r="H15" i="2"/>
  <c r="H16" i="2"/>
  <c r="H18" i="2"/>
  <c r="J29" i="2"/>
  <c r="H31" i="2"/>
  <c r="H32" i="2"/>
  <c r="H34" i="2"/>
  <c r="J35" i="2"/>
  <c r="H46" i="2"/>
  <c r="H13" i="2" l="1"/>
  <c r="H8" i="2"/>
  <c r="I8" i="2" s="1"/>
  <c r="H38" i="2"/>
  <c r="I38" i="2" s="1"/>
  <c r="G47" i="2"/>
  <c r="H37" i="2"/>
  <c r="I18" i="2"/>
  <c r="I16" i="2"/>
  <c r="I34" i="2"/>
  <c r="I31" i="2"/>
  <c r="H35" i="2"/>
  <c r="G29" i="2"/>
  <c r="I46" i="2"/>
  <c r="G35" i="2"/>
  <c r="I32" i="2"/>
  <c r="I15" i="2"/>
  <c r="I11" i="2"/>
  <c r="I9" i="2"/>
  <c r="H47" i="2" l="1"/>
  <c r="H29" i="2"/>
  <c r="I13" i="2"/>
  <c r="I37" i="2"/>
  <c r="I47" i="2" s="1"/>
  <c r="I12" i="2"/>
  <c r="I35" i="2"/>
  <c r="J120" i="11"/>
  <c r="I29" i="2" l="1"/>
  <c r="G120" i="11"/>
  <c r="H96" i="11" l="1"/>
  <c r="H120" i="11" s="1"/>
  <c r="I96" i="11" l="1"/>
  <c r="I120" i="11" s="1"/>
  <c r="J59" i="14" l="1"/>
  <c r="J49" i="14"/>
  <c r="J38" i="14"/>
  <c r="J21" i="14"/>
  <c r="J64" i="16"/>
  <c r="J69" i="16"/>
  <c r="H68" i="16"/>
  <c r="J57" i="17"/>
  <c r="J61" i="17"/>
  <c r="H60" i="17"/>
  <c r="J45" i="15"/>
  <c r="G34" i="15"/>
  <c r="J74" i="12"/>
  <c r="J70" i="12"/>
  <c r="J34" i="12"/>
  <c r="J15" i="10"/>
  <c r="J9" i="9"/>
  <c r="G27" i="8"/>
  <c r="J66" i="7"/>
  <c r="H57" i="7"/>
  <c r="H66" i="7" s="1"/>
  <c r="J55" i="7"/>
  <c r="J48" i="7"/>
  <c r="H31" i="7"/>
  <c r="H48" i="7" s="1"/>
  <c r="J29" i="7"/>
  <c r="H21" i="7"/>
  <c r="H29" i="7" s="1"/>
  <c r="H8" i="7"/>
  <c r="H8" i="15" l="1"/>
  <c r="H34" i="15" s="1"/>
  <c r="G57" i="17"/>
  <c r="H41" i="17"/>
  <c r="H57" i="17" s="1"/>
  <c r="H50" i="7"/>
  <c r="H55" i="7" s="1"/>
  <c r="H36" i="15"/>
  <c r="H45" i="15" s="1"/>
  <c r="G45" i="15"/>
  <c r="G61" i="17"/>
  <c r="H59" i="17"/>
  <c r="H61" i="17" s="1"/>
  <c r="H8" i="10"/>
  <c r="H15" i="10" s="1"/>
  <c r="G15" i="10"/>
  <c r="H63" i="16"/>
  <c r="H64" i="16" s="1"/>
  <c r="H40" i="14"/>
  <c r="H49" i="14" s="1"/>
  <c r="G49" i="14"/>
  <c r="H51" i="14"/>
  <c r="H59" i="14" s="1"/>
  <c r="G59" i="14"/>
  <c r="H25" i="8"/>
  <c r="H27" i="8" s="1"/>
  <c r="G39" i="17"/>
  <c r="H8" i="17"/>
  <c r="H39" i="17" s="1"/>
  <c r="G69" i="16"/>
  <c r="H66" i="16"/>
  <c r="H69" i="16" s="1"/>
  <c r="H8" i="14"/>
  <c r="H21" i="14" s="1"/>
  <c r="G21" i="14"/>
  <c r="H61" i="14"/>
  <c r="G69" i="14"/>
  <c r="H68" i="7"/>
  <c r="H73" i="7" s="1"/>
  <c r="G73" i="7"/>
  <c r="H8" i="16"/>
  <c r="H61" i="16" s="1"/>
  <c r="G61" i="16"/>
  <c r="G38" i="14"/>
  <c r="H23" i="14"/>
  <c r="H38" i="14" s="1"/>
  <c r="H8" i="13"/>
  <c r="H96" i="13" s="1"/>
  <c r="H8" i="11"/>
  <c r="H88" i="11" s="1"/>
  <c r="G9" i="9"/>
  <c r="H8" i="9"/>
  <c r="H9" i="9" s="1"/>
  <c r="G23" i="8"/>
  <c r="H8" i="8"/>
  <c r="H23" i="8" s="1"/>
  <c r="G19" i="7"/>
  <c r="I31" i="7"/>
  <c r="I48" i="7" s="1"/>
  <c r="I41" i="17"/>
  <c r="I57" i="17" s="1"/>
  <c r="G66" i="7"/>
  <c r="I57" i="7"/>
  <c r="I66" i="7" s="1"/>
  <c r="G29" i="7"/>
  <c r="G48" i="7"/>
  <c r="I21" i="7"/>
  <c r="I29" i="7" s="1"/>
  <c r="G55" i="7"/>
  <c r="I68" i="16"/>
  <c r="I60" i="17"/>
  <c r="G64" i="16"/>
  <c r="H69" i="14" l="1"/>
  <c r="I61" i="14"/>
  <c r="I40" i="14"/>
  <c r="I49" i="14" s="1"/>
  <c r="I63" i="16"/>
  <c r="I64" i="16" s="1"/>
  <c r="I8" i="15"/>
  <c r="I34" i="15" s="1"/>
  <c r="I8" i="11"/>
  <c r="I88" i="11" s="1"/>
  <c r="I8" i="13"/>
  <c r="I96" i="13" s="1"/>
  <c r="I8" i="10"/>
  <c r="I15" i="10" s="1"/>
  <c r="I68" i="7"/>
  <c r="I73" i="7" s="1"/>
  <c r="I8" i="14"/>
  <c r="I21" i="14" s="1"/>
  <c r="I51" i="14"/>
  <c r="I59" i="14" s="1"/>
  <c r="I8" i="16"/>
  <c r="I61" i="16" s="1"/>
  <c r="I36" i="15"/>
  <c r="I45" i="15" s="1"/>
  <c r="I59" i="17"/>
  <c r="I61" i="17" s="1"/>
  <c r="I23" i="14"/>
  <c r="I38" i="14" s="1"/>
  <c r="I8" i="17"/>
  <c r="I39" i="17" s="1"/>
  <c r="I50" i="7"/>
  <c r="I55" i="7" s="1"/>
  <c r="H19" i="7"/>
  <c r="I66" i="16"/>
  <c r="I69" i="16" s="1"/>
  <c r="I8" i="8"/>
  <c r="I23" i="8" s="1"/>
  <c r="I8" i="9"/>
  <c r="I9" i="9" s="1"/>
  <c r="I8" i="7"/>
  <c r="I19" i="7" s="1"/>
  <c r="I25" i="8"/>
  <c r="I27" i="8" s="1"/>
  <c r="I69" i="14" l="1"/>
  <c r="G53" i="12"/>
  <c r="H36" i="12"/>
  <c r="H53" i="12" s="1"/>
  <c r="H55" i="12"/>
  <c r="H70" i="12" s="1"/>
  <c r="G70" i="12"/>
  <c r="H72" i="12"/>
  <c r="H74" i="12" s="1"/>
  <c r="G74" i="12"/>
  <c r="G34" i="12"/>
  <c r="H8" i="12"/>
  <c r="H34" i="12" s="1"/>
  <c r="I36" i="12" l="1"/>
  <c r="I53" i="12" s="1"/>
  <c r="I8" i="12"/>
  <c r="I34" i="12" s="1"/>
  <c r="I72" i="12"/>
  <c r="I74" i="12" s="1"/>
  <c r="I55" i="12"/>
  <c r="I70" i="12" s="1"/>
  <c r="H80" i="14"/>
  <c r="G105" i="14"/>
  <c r="I80" i="14" l="1"/>
  <c r="I105" i="14" s="1"/>
  <c r="H105" i="14"/>
</calcChain>
</file>

<file path=xl/sharedStrings.xml><?xml version="1.0" encoding="utf-8"?>
<sst xmlns="http://schemas.openxmlformats.org/spreadsheetml/2006/main" count="2486" uniqueCount="940">
  <si>
    <t xml:space="preserve">VRSTA BLAGA                                             </t>
  </si>
  <si>
    <t>OCENJENA KOLIČINA</t>
  </si>
  <si>
    <t xml:space="preserve">ZAP. ŠT. </t>
  </si>
  <si>
    <t>/</t>
  </si>
  <si>
    <t>BLAGOVNA ZNAMKA</t>
  </si>
  <si>
    <t>kg</t>
  </si>
  <si>
    <t>Naziv ponudnika: ________________________</t>
  </si>
  <si>
    <t>lit</t>
  </si>
  <si>
    <t>kom</t>
  </si>
  <si>
    <t>liter</t>
  </si>
  <si>
    <t>gobe, šampinjoni, sveži, I. kvaliteta</t>
  </si>
  <si>
    <t>paprika babura, I.kvaliteta</t>
  </si>
  <si>
    <t>stročji fižol, svež, razred extra</t>
  </si>
  <si>
    <t>banana I. /II razred, primerno zrele</t>
  </si>
  <si>
    <t>slive, I. kvalitete</t>
  </si>
  <si>
    <t xml:space="preserve">rozine, razred I. </t>
  </si>
  <si>
    <t>olive v slanici 0,4 do 1 kg</t>
  </si>
  <si>
    <t>šampinjoni, rezani v slanici 1 do 5 kg</t>
  </si>
  <si>
    <t>kislo zelje, rezano, biološko kisano, pakirano v pvc posodi po 5 do 10 kg</t>
  </si>
  <si>
    <t>bazilika zdrobljena večja embalaža</t>
  </si>
  <si>
    <t>sol, morska, fino mleta, jodirana</t>
  </si>
  <si>
    <t>narezan kruh za kruhove cmoke</t>
  </si>
  <si>
    <t>štruklji orehovi</t>
  </si>
  <si>
    <t>štruklji skutni</t>
  </si>
  <si>
    <t>ocvrtki krompirjevi s skuto</t>
  </si>
  <si>
    <t>štruklji ajdovi z orehi</t>
  </si>
  <si>
    <t>mlinci</t>
  </si>
  <si>
    <t>listnato testo do 1 kg</t>
  </si>
  <si>
    <t>kruhov cmok</t>
  </si>
  <si>
    <t>koleraba nadzemna</t>
  </si>
  <si>
    <t>koleraba, rumena</t>
  </si>
  <si>
    <t>kumare, I. kvalitete</t>
  </si>
  <si>
    <t>špinača sveža, I. kvalitete</t>
  </si>
  <si>
    <t>redkvica, rdeča</t>
  </si>
  <si>
    <t>krompir</t>
  </si>
  <si>
    <t>pomaranče, I. kvalitete</t>
  </si>
  <si>
    <t>limone, I. kvalitete</t>
  </si>
  <si>
    <t>grenivka, I. kvalitete</t>
  </si>
  <si>
    <t>grenivka rdeča, I. kvalitete</t>
  </si>
  <si>
    <t>pomelo, I. kvalitete</t>
  </si>
  <si>
    <t>kivi, I. kvalitete</t>
  </si>
  <si>
    <t>lubenice, I. kvalitete</t>
  </si>
  <si>
    <t>mango</t>
  </si>
  <si>
    <t>maline</t>
  </si>
  <si>
    <t>borovnice</t>
  </si>
  <si>
    <t>češnje, I. razred</t>
  </si>
  <si>
    <t>nektarine, I. razred</t>
  </si>
  <si>
    <t>breskve I. razred</t>
  </si>
  <si>
    <t>marelice, I. kvalitete</t>
  </si>
  <si>
    <t>ringlo</t>
  </si>
  <si>
    <t>ananas</t>
  </si>
  <si>
    <t>kaki, I. razred, zrel, sorta vanilija</t>
  </si>
  <si>
    <t>melone, I. kvalitete</t>
  </si>
  <si>
    <t>hruške (namizne, porcijske)</t>
  </si>
  <si>
    <t>kosmiči ovseni</t>
  </si>
  <si>
    <t>polpeti zelenjavni</t>
  </si>
  <si>
    <t>kis balzamični 0,5 do 1l</t>
  </si>
  <si>
    <t>mlečna koruza v konzervi 2 do 5 kg</t>
  </si>
  <si>
    <t>7=3*6</t>
  </si>
  <si>
    <t>8=7*stopnja DDV</t>
  </si>
  <si>
    <t>9=7+8</t>
  </si>
  <si>
    <t>NAVODILO ZA IZPOLNJEVANJE</t>
  </si>
  <si>
    <t>Zahteve naročnika in morebitne storitve v zvezi s posamezno vrsto prehrambenega blaga so v splošnih in posebnih pogojih razpisne dokumentacije in v opisu artikla tega predračunskega obrazca.</t>
  </si>
  <si>
    <t xml:space="preserve">kalčki </t>
  </si>
  <si>
    <t>naši</t>
  </si>
  <si>
    <t>zamrznjena zelenjavna mešanica za francosko solato 1 - 5 kg</t>
  </si>
  <si>
    <t>gozdni sadeži 1 do 5 kg</t>
  </si>
  <si>
    <t>korenje, kockice, 1 do 5 kg</t>
  </si>
  <si>
    <t>mešana zamrznjena zelenjava (kvalitete kaiser mix)  1 do 5 kg</t>
  </si>
  <si>
    <t>brokoli 1 do 5 kg</t>
  </si>
  <si>
    <t>špinača, pasirana, 1 do 5 kg</t>
  </si>
  <si>
    <t>mlečna koruza zrnje 1 do 5 kg</t>
  </si>
  <si>
    <t>ajvar, nepekoč  do 1 kg</t>
  </si>
  <si>
    <t>paprika pečena fileti do 5 kg</t>
  </si>
  <si>
    <t>kompot hruškov do 5 kg</t>
  </si>
  <si>
    <t>kompot breskve do 5 kg</t>
  </si>
  <si>
    <t>kompot višnja brez koščic do 1 kg</t>
  </si>
  <si>
    <t>zlate kroglice do 1 kg</t>
  </si>
  <si>
    <t>fritati</t>
  </si>
  <si>
    <t>krušne drobtine do 5 kg</t>
  </si>
  <si>
    <t>čokolada jedilna do 1 kg</t>
  </si>
  <si>
    <t>pecilni prašek 0,5 do 1 kg</t>
  </si>
  <si>
    <t>muškatni oreh celi 15 g</t>
  </si>
  <si>
    <t>česen grobo mleti do 1 kg</t>
  </si>
  <si>
    <t>različni okusi, lonček,120 ml</t>
  </si>
  <si>
    <t>sladoled mlečni na palčki 70 ml, različni okusi</t>
  </si>
  <si>
    <t>margarina za mazanje 250 g, kvalitete kot Becel</t>
  </si>
  <si>
    <t>džem borovnica brez barvil konzervansov in umetnih sladil minimalno 45 % sadja, 300-700 g</t>
  </si>
  <si>
    <t>džem jagoda brez barvil konzervansov in umetnih sladil minimalno 45 % sadja, 300-700 g</t>
  </si>
  <si>
    <t>džem marelica brez barvil konzervansov in umetnih sladil minimalno 45 % sadja, 300-700 g</t>
  </si>
  <si>
    <t>keksi lincer 350 do 600 g</t>
  </si>
  <si>
    <t>keksi kokosovi 350 do 600 g</t>
  </si>
  <si>
    <t>keksi orehovi 350 do 600 g</t>
  </si>
  <si>
    <t>med cvetlični, porcijski, 20 g</t>
  </si>
  <si>
    <t>CENA ZA ENOTO MERE brez DDV (EUR)</t>
  </si>
  <si>
    <t>VREDNOST ZA OCENJENO KOLIČINO brez DDV</t>
  </si>
  <si>
    <t>ZNESEK DDV (v EUR)</t>
  </si>
  <si>
    <t>VREDNOST ZA OCENJENO KOLIČINO z DDV (v EUR)</t>
  </si>
  <si>
    <t>ENOTA MERE</t>
  </si>
  <si>
    <t>čevapčiči, manj začinjeni, I kvalitete, sveži</t>
  </si>
  <si>
    <t>kisla repa, rezana, biološko kisana, v pvc posodi 5 do 10 kg</t>
  </si>
  <si>
    <t>maslo porcijsko 15 - 20 g</t>
  </si>
  <si>
    <t>sir topljeni v lističih 150 g do 200 g</t>
  </si>
  <si>
    <t>rdeča pesa, 3,0 do 4,5 kg, kvalitete kot Eta</t>
  </si>
  <si>
    <t>prepečenec porcijski 40g</t>
  </si>
  <si>
    <t>žitni kosmiči s čokolado do 1,8 kg, Čokolino in enakovredno</t>
  </si>
  <si>
    <t>krompir mladi</t>
  </si>
  <si>
    <t>mešanica 3 žit</t>
  </si>
  <si>
    <t>kos</t>
  </si>
  <si>
    <t>fižol v konzervi do 2,5 kg</t>
  </si>
  <si>
    <t>čičerika v konzervi do 2,5 kg</t>
  </si>
  <si>
    <t>đuveč zelenjava v konzervi do 5 kg</t>
  </si>
  <si>
    <t>keksi masleni porcijski 50g</t>
  </si>
  <si>
    <t xml:space="preserve">1. SKUPINA: MLEKO IN MLEČNI IZDELKI </t>
  </si>
  <si>
    <t xml:space="preserve">2. SKUPINA : MESO IN MESNI IZDELKI </t>
  </si>
  <si>
    <t xml:space="preserve">3. SKUPINA: ZAMRZNJENE RIBE, KONZERVIRANE RIBE </t>
  </si>
  <si>
    <t xml:space="preserve">4. SKUPINA: JAJCA </t>
  </si>
  <si>
    <t xml:space="preserve">5. SKUPINA: OLJA IN IZDELKI </t>
  </si>
  <si>
    <t xml:space="preserve">7.  SKUPINA: ZAMRZNJENA IN KONZERVIRANA ZELENJAVA IN SADJE </t>
  </si>
  <si>
    <t xml:space="preserve">9. SKUPINA: ŽITA IN MLEVSKI IZDELKI, TESTENINE </t>
  </si>
  <si>
    <t xml:space="preserve">10. SKUPINA: ZAMRZNJENI IZDELKI IZ TESTA, POLPETI </t>
  </si>
  <si>
    <t xml:space="preserve">11. SKUPINA: KRUH, PEKOVSKO PECIVO, KEKSI, SLAŠČIČARSKI IZDELKI </t>
  </si>
  <si>
    <t xml:space="preserve">12. SKUPINA: OSTALO PREHRAMBENO BLAGO </t>
  </si>
  <si>
    <t>SKUPAJ  1. SKLOP:</t>
  </si>
  <si>
    <t xml:space="preserve">SKUPAJ 4. SKLOP: </t>
  </si>
  <si>
    <t>SKUPAJ 10. SKLOP</t>
  </si>
  <si>
    <t>SKUPAJ 11. SKLOP</t>
  </si>
  <si>
    <t>SKUPAJ 12. SKLOP</t>
  </si>
  <si>
    <t>SKUPAJ 13. SKLOP</t>
  </si>
  <si>
    <t>SKUPAJ 14. SKLOP</t>
  </si>
  <si>
    <t>SKUPAJ 19. SKLOP:</t>
  </si>
  <si>
    <t>SKUPAJ 20. SKLOP:</t>
  </si>
  <si>
    <t>SKUPAJ 28. SKLOP:</t>
  </si>
  <si>
    <t>SKUPAJ 31. SKLOP:</t>
  </si>
  <si>
    <t>SKUPAJ 30. SKLOP:</t>
  </si>
  <si>
    <t>SKUPAJ 32. SKLOP:</t>
  </si>
  <si>
    <t>SKUPAJ 34. SKLOP:</t>
  </si>
  <si>
    <t>SKUPAJ 35. SKLOP:</t>
  </si>
  <si>
    <t>rastlinska sladka smetana za stepanje, emulzijski izdelek na osnovi rastlinskih maščob (max. 28%) z dodatkom vode, sladkorja in mlečnih beljakovin, polnjena v TP po 1l</t>
  </si>
  <si>
    <t>mlečni puding čokolada s stepeno smetano, pakirano v lonček po 125 g</t>
  </si>
  <si>
    <t>mlečni puding vanilija s stepeno smetano, pakirano v lonček po  125 g</t>
  </si>
  <si>
    <t>sir ribani, mešanica  trdih in poltrdih mastnih sirov, min. 45% mm v suhi snovi, pakiran v vrečke po 5 kg</t>
  </si>
  <si>
    <t>sladoled vodni, zamrznjen sadni desert brez laktoze, 90 ml</t>
  </si>
  <si>
    <t>SKLOP: IZDELKI BREZ LAKTOZE</t>
  </si>
  <si>
    <t>ekološko mleko, pasterizirano z najmanj  3,2 % mm, polnjeno po  10 do 15 l</t>
  </si>
  <si>
    <t>klobasa za kuhanje</t>
  </si>
  <si>
    <t>pršut, pečen, I. kvalitete, rezan, pakiran</t>
  </si>
  <si>
    <t>pršut, kuhan, I. kvalitete, rezan, pakiran</t>
  </si>
  <si>
    <t xml:space="preserve">OČIŠČENI REPKI KOZIC - gamberi globoko zamrznjeni, oluščeni, pakirani po 5 kg  </t>
  </si>
  <si>
    <t>TUNA v oljčnem olju  kosi tune (min 65%) v olju, v katerem ne sme biti več kot 6 % vode na čisto maso konzerve in biti mora bistro, prečni rez kosov mora biti raven, dovoljeno je največ 30 % manjših koščkov od deklarirane neto količine ribe, konzervansi niso dovoljeni, "easy-open" odpiranje, v hermetično zaprti embalaži,  80 g</t>
  </si>
  <si>
    <t>MARGARINA za peko, vsebuje manj kot 80% skupnih maščob, konzervansi niso dovoljeni, kosi pakirani v folijo, prisotnost trans maščob ni dovoljena, 250 g</t>
  </si>
  <si>
    <t>OLJE sončnično  100%, vsebuje lahko le aditive, ki jih dovoljuje pravilnik, pakirano v PVC embalažo, 1l</t>
  </si>
  <si>
    <t>solata zelena, endivja, I. kvalitete, zdrava, sveža, brez znakov propadanja, čista, neuvenela,  pakirana v čisti embalaži (zabojčki), ki varuje pred zunanjimi vplivi in preprečuje nastanek poškodb</t>
  </si>
  <si>
    <t>solata, zelena, mehka, I. kvaliteta, zdrava, sveža, brez znakov propadanja, čista, neuvenela, pakirana v čisti embalaži (zabojčki), ki varuje pred zunanjimi vplivi in preprečuje nastanek poškodb</t>
  </si>
  <si>
    <t>motovilec, I. kvalitete, vrsta zelene solate, ki se ne čisti in ne reže, prosto pakiran, pakiran v čisti embalaži (zabojčki), ki varuje pred zunanjimi vplivi in preprečuje nastanek poškodb</t>
  </si>
  <si>
    <t xml:space="preserve">čebula sveža, razne sorte, nepoškodovana, zdrava, čvrsta in trdna, brez vidnih znakov odganjanja, razred I (razred II) pakirana v vrečah 10 kg - 30 kg </t>
  </si>
  <si>
    <t>bučke, sveže, I. kvaliteta, vseh sort,  nepoškodovane, zdrave, čiste, svežega videza, ne smejo biti grenkega okusa, pakirane v čisti embalaži (zabojčki), ki varuje pred zunanjimi vplivi in preprečuje nastanek poškodb</t>
  </si>
  <si>
    <t>paprika, rdeča, I. kvalitete, rdeča vseh sort, vrtnina plodovka, čista, sveža na izgled, lepo razvita s pecljem, brez poškodb zaradi sončnega ožiga in zmrzali, pakirana v čisti embalaži (zabojčki), ki varuje pred zunanjimi vplivi in preprečuje nastanek poškodb</t>
  </si>
  <si>
    <t>paprika, zelena, I. kvalitete, vseh sort, vrtnina plodovka, čista, sveža na izgled, lepo razvita s pecljem, brez poškodb zaradi sončnega ožiga in zmrzali, pakirana v čisti embalaži (zabojčki), ki varuje pred zunanjimi vplivi in preprečuje nastanek poškodb</t>
  </si>
  <si>
    <t>jajčevci sveži, I. kvalitete, vrtnina plodovka iz vrste paradižnika, morajo biti celi, zdravi, sveži, čisti in čvrsti, imeti morajo čašne liste in pecelj, pakirani v čisti embalaži (zabojčki), ki varuje pred zunanjimi vplivi in preprečuje nastanek poškodb</t>
  </si>
  <si>
    <t>rukola, I. kvalitete, vseh sort, vrsta zelene solate, ki se ne čisti in ne reže, prosto pakiran, pakiran v čisti embalaži (zabojčki), ki varuje pred zunanjimi vplivi in preprečuje nastanek poškodb</t>
  </si>
  <si>
    <t>cvetača, cvet, sveža, I. kvalitete, nepoškodovane, zdrave, čiste, sveže po videzu, cele in zaprte rože cvetače, pakirana v čisti embalaži (zabojčki), ki varuje pred zunanjimi vplivi in preprečuje nastanek poškodb</t>
  </si>
  <si>
    <t>brokoli, cvet, svež, I. kvalitete, vrtnina kapusnica, nepoškodovan, zdrav in čist, svežega videza, premer glavic, mora biti minimalno 6 cm, pakiran v čisti embalaži (zabojčki), ki varuje pred zunanjimi vplivi in preprečuje nastanek poškodb</t>
  </si>
  <si>
    <t>por, svež, I. kvalitete, cel zdrav, čist, svež, čvrst in trden, pakiran v čisti embalaži (zabojčki), ki varuje pred zunanjimi vplivi in preprečuje nastanek poškodb</t>
  </si>
  <si>
    <t>peteršilj, list, I. kvalitete, listi očiščen, svež, neovenel, brez poškodb, temno zelene barve, pakiran v čisti embalaži (zabojčki), ki varuje pred zunanjimi vplivi in preprečuje nastanek poškodb</t>
  </si>
  <si>
    <t>peteršilj koren, korenina očiščen in sveži, zelenjava korenčnica, brez odcepkov, pakiran v čisti embalaži (zabojčki), ki varuje pred zunanjimi vplivi in preprečuje nastanek poškodb</t>
  </si>
  <si>
    <t>zelena gomolj, gomolj vrtnina korenčnica, cela, zdrava, brez poškodb zaradi zmrzali, brez lukenj, glavna korenina mora biti čista; pakirana v čisti embalaži (zabojčki), ki varuje pred zunanjimi vplivi in preprečuje nastanek poškodb</t>
  </si>
  <si>
    <t>blitva, I. kvaliteta, listi sveža zelenjava, pakirana v čisti embalaži (zabojčki), ki varuje pred zunanjimi vplivi in preprečuje nastanek poškodb</t>
  </si>
  <si>
    <t xml:space="preserve">KITAJSKO ZELJE nepoškodovane, zdrave, cele, čvrste, sveže po videzu in čiste zeljne glavice; razred I (razred II), pakirano v čisti embalaži (zabojčki), ki varuje pred zunanjimi vplivi in preprečuje nastanek poškodb
</t>
  </si>
  <si>
    <t>zelje, rdeče, I. kvalitete, sveže glavnato nepoškodovane, zdrave, cele, čvrste, sveže in čiste zeljne glavice, pakirano v čisti embalaži (zabojčki), ki varuje pred zunanjimi vplivi in preprečuje nastanek poškodb</t>
  </si>
  <si>
    <t>zelje sveže glave, I. kvalitete, sveže glavnato nepoškodovane, zdrave, cele, čvrste, sveže in čiste zeljne glavice, pakirano v čisti embalaži (zabojčki), ki varuje pred zunanjimi vplivi in preprečuje nastanek poškodb</t>
  </si>
  <si>
    <t>fižol v zrnju, vseh sort, mora biti nepoškodovan, zdrav in čist, svežega videza, brez open, razred ekstra, odlična kakovost, značilna oblika, razvitost in obarvanost za sorto ali tip sorte; biti mora čvrst in gladek; naj bo pakiran v čisti embalaži, ki ščiti pred zunanjimi vplivi in preprečuje nastanek poškodb</t>
  </si>
  <si>
    <t>brstični ohrovt, svež, nepoškodovan, zdrav, čist, svežega videza; razred I (razred II), pakiran v čisti embalaži (zabojčki), ki varuje pred zunanjimi vplivi in preprečuje nastanek poškodb</t>
  </si>
  <si>
    <t>leča, vseh sort, nepoškodovana, zdrava in čista, svežega videza, brez open, razred ekstra; naj bo pakirana v čisti embalaži, ki ščiti pred zunanjimi vplivi in preprečuje nastanek poškodb</t>
  </si>
  <si>
    <t>čičerika, vseh sort, nepoškodovana, zdrava in čista, svežega videza, brez open, razred ekstra; naj bo pakirana v čisti embalaži, ki ščiti pred zunanjimi vplivi in preprečuje nastanek poškodb</t>
  </si>
  <si>
    <t>orehova jederca, polovičke, I. kvalitete, lupinasto sadje, pakirani v ustrezni embalaži, ki zagotavlja popolno ohranitev kakovosti, - v PVC vrečke po 0.5 kg do 1 kg ali prosto pakirana</t>
  </si>
  <si>
    <t>breskov nektar min. 50 % sd  1 l, pakirano v TP embalažo s pokrovčkom</t>
  </si>
  <si>
    <t>borovničev nektar min. 35% sd 1 l, pakirano v TP embalažo s pokrovčkom</t>
  </si>
  <si>
    <t>jabolčni nektar min. 50 % sd 1 l, pakirano v TP embalažo s pokrovčkom</t>
  </si>
  <si>
    <t>pomarančni nektar min. 50 % sd 1 l, pakirano v TP embalažo s pokrovčkom</t>
  </si>
  <si>
    <t>100 % pomarančni sok 1 l, pakirano v TP embalažo s pokrovčkom</t>
  </si>
  <si>
    <t>100 % multivitaminski sok iz rdečega sadja  1 l, pakirano v TP embalažo s pokrovčkom</t>
  </si>
  <si>
    <t>100 % jabolčni sok 1 l, pakirano v TP embalažo s pokrovčkom</t>
  </si>
  <si>
    <t>100 % limonin sok 1 l, pakiran v plastenko</t>
  </si>
  <si>
    <t xml:space="preserve">Preedkuhano testo za lazanijo 5/1, večji listi predkuhanega testa za lazanjo, globoko zamrznjeni, pakirani po                        cca 5 kg,  (± 10%)
</t>
  </si>
  <si>
    <t>čaj meta filter, gastro pakiranje</t>
  </si>
  <si>
    <t>čaj lipa filter, gastro pakiranje</t>
  </si>
  <si>
    <t>čaj bezeg filter, gastro pakiranje</t>
  </si>
  <si>
    <t>klinčki do 0,5 kg</t>
  </si>
  <si>
    <t>sladkor rjavi pakiranje od  0,5 do 1,0 kg</t>
  </si>
  <si>
    <t xml:space="preserve">AJDOVA MOKA  brez alergenov, polnozrnata, brez glutena, pakirana po 500 g </t>
  </si>
  <si>
    <t>JAJČNI NADOMESTEK brez jajčnih beljakovin, brez glutena,  brez alergenov, brez mlečnih beljakovin, brez soje in oreščkov, pakiran po 200 g</t>
  </si>
  <si>
    <t>13. SKUPINA: ŽIVILA ZA POSEBNE NEMENE (DIETE )</t>
  </si>
  <si>
    <t>sadna pijača različni okusi 10-15 % sd 0,5 l, kvalitete kot Fruc, brez dodanih konzervansov</t>
  </si>
  <si>
    <t xml:space="preserve">SKUPAJ 3. SKLOP: </t>
  </si>
  <si>
    <t>Ponudnik mora ponuditi prehrambeno blago točno zahtevanih lastnosti, sicer bo njegova ponudba izločena kot nedopustna.</t>
  </si>
  <si>
    <r>
      <t xml:space="preserve">V </t>
    </r>
    <r>
      <rPr>
        <b/>
        <sz val="10"/>
        <rFont val="Arial Narrow"/>
        <family val="2"/>
        <charset val="238"/>
      </rPr>
      <t>stolpec 5</t>
    </r>
    <r>
      <rPr>
        <sz val="10"/>
        <rFont val="Arial Narrow"/>
        <family val="2"/>
        <charset val="238"/>
      </rPr>
      <t xml:space="preserve"> se OBVEZNO navede blagovna ali trgovinska znamka ali vsaj proizvajalec ponujenih živil. </t>
    </r>
  </si>
  <si>
    <r>
      <t xml:space="preserve">V </t>
    </r>
    <r>
      <rPr>
        <b/>
        <sz val="10"/>
        <rFont val="Arial Narrow"/>
        <family val="2"/>
        <charset val="238"/>
      </rPr>
      <t>stolpec 6</t>
    </r>
    <r>
      <rPr>
        <sz val="10"/>
        <rFont val="Arial Narrow"/>
        <family val="2"/>
        <charset val="238"/>
      </rPr>
      <t xml:space="preserve"> se vpiše cena v EUR za ponujeno blago, izračunana na zahtevano enoto mere, ki je navedena v stolpcu 4.</t>
    </r>
  </si>
  <si>
    <r>
      <t xml:space="preserve">V </t>
    </r>
    <r>
      <rPr>
        <b/>
        <sz val="10"/>
        <rFont val="Arial Narrow"/>
        <family val="2"/>
        <charset val="238"/>
      </rPr>
      <t>stolpec 7</t>
    </r>
    <r>
      <rPr>
        <sz val="10"/>
        <rFont val="Arial Narrow"/>
        <family val="2"/>
        <charset val="238"/>
      </rPr>
      <t xml:space="preserve"> zmnožek cene za enoto mere brez DDV (iz stolpca 6) in ocenjene količine (iz stoplca 3).</t>
    </r>
  </si>
  <si>
    <r>
      <t xml:space="preserve">V </t>
    </r>
    <r>
      <rPr>
        <b/>
        <sz val="10"/>
        <rFont val="Arial Narrow"/>
        <family val="2"/>
        <charset val="238"/>
      </rPr>
      <t>stolpec 8</t>
    </r>
    <r>
      <rPr>
        <sz val="10"/>
        <rFont val="Arial Narrow"/>
        <family val="2"/>
        <charset val="238"/>
      </rPr>
      <t xml:space="preserve"> zmožek vrednosti za ocenjeno količino brez DDV (iz stoplca 7) in stopnje DDV.</t>
    </r>
  </si>
  <si>
    <r>
      <t xml:space="preserve">V </t>
    </r>
    <r>
      <rPr>
        <b/>
        <sz val="10"/>
        <rFont val="Arial Narrow"/>
        <family val="2"/>
        <charset val="238"/>
      </rPr>
      <t>stoplec 9</t>
    </r>
    <r>
      <rPr>
        <sz val="10"/>
        <rFont val="Arial Narrow"/>
        <family val="2"/>
        <charset val="238"/>
      </rPr>
      <t xml:space="preserve">  vsota vrednosti ocenjene vrednosti brez DDV (iz stolpca 7) in zneska DDV za ocenjeno količino (iz stoplca 8). </t>
    </r>
  </si>
  <si>
    <t>mleko, sterilizirano, z najmanj 3,5 % mm, polnjeno v TP po 1 liter</t>
  </si>
  <si>
    <t xml:space="preserve">mleko napitek kratkotrajno sterilizirano, 3,5 % mm, pakirano v TP po 0,2l , priložena slamica </t>
  </si>
  <si>
    <t>skuta sadna, polna, polnjena v lonček po  120 g, različni okusi</t>
  </si>
  <si>
    <t>ŠT. ŽIVIL PO MERILU "SHEMA KAKOVOSTI"</t>
  </si>
  <si>
    <t>desert jogurt z vanilijo, lonček 150 g</t>
  </si>
  <si>
    <t>desert jogurtova smetana s sadjem, lonček 150 g, različni okusi</t>
  </si>
  <si>
    <t>desert jogurt z vanilijo in podloženim sadjem, lonček 150 g, različni okusi</t>
  </si>
  <si>
    <t>kislo mleko čvrsto, z najmanj 3,2% mm,  polnjeno v lončku 180 g</t>
  </si>
  <si>
    <t>SKUPAJ 15. SKLOP</t>
  </si>
  <si>
    <t>SKUPAJ 17. SKLOP</t>
  </si>
  <si>
    <r>
      <t xml:space="preserve">V </t>
    </r>
    <r>
      <rPr>
        <b/>
        <sz val="10"/>
        <rFont val="Arial Narrow"/>
        <family val="2"/>
        <charset val="238"/>
      </rPr>
      <t>stolpec 6</t>
    </r>
    <r>
      <rPr>
        <sz val="10"/>
        <rFont val="Arial Narrow"/>
        <family val="2"/>
        <charset val="238"/>
      </rPr>
      <t xml:space="preserve"> se pri sklopih 19 in 22 vpiše MAKSIMALNA cena v EUR za ponujeno blago, izračunana na zahtevano enoto mere, ki je navedena v stolpcu 4.</t>
    </r>
  </si>
  <si>
    <t>SKUPAJ 36. SKLOP:</t>
  </si>
  <si>
    <t>SKUPAJ 37. SKLOP:</t>
  </si>
  <si>
    <t>SKUPAJ 38. SKLOP:</t>
  </si>
  <si>
    <t>grisini porcijski 13 do 25 g</t>
  </si>
  <si>
    <t>presta 35 do 60 g</t>
  </si>
  <si>
    <t xml:space="preserve">mleko z okusom čokolade, polnjeno v TP po 0,2l, priložena slamica </t>
  </si>
  <si>
    <t>jogurt sadni brez laktoze, polnjen v embalažo 180 do 500 g</t>
  </si>
  <si>
    <t>mleko pasterizirano, z najmanj 3,2% mm, polnjeno v embalažo po 10 do 15 l</t>
  </si>
  <si>
    <t>kus kus 1 - 5 kg</t>
  </si>
  <si>
    <t>surovo maslo I. kvalitete oz. I. vrste, iz pasterizirane smetane, z najmanj 82% mm, brez konzervansov in drugih aditivov, pakirano po 250g</t>
  </si>
  <si>
    <t xml:space="preserve">jogurt navadni tekoči z najmanj 3,2% mm, iz pasteriziranega fermentiranega mleka, polnjen po 1000 g </t>
  </si>
  <si>
    <t>KISLA SMETANA pasterizirana fermentirana smetana z 18% mm, polnjena v lonček po 400 g</t>
  </si>
  <si>
    <t xml:space="preserve">sir poltrdi, nad 20 g skupnih maščob, (štruca), z min. 45% mm v suhi snovi, zlato rumene barve (edamec ali enakovredno), rezan na rezine </t>
  </si>
  <si>
    <t xml:space="preserve">sir mehki v slanici, iz posnetega mleka, s 40% mm, pakiran v vrečke po 250 g (mozzarela ali enakovredno) </t>
  </si>
  <si>
    <t>jogurt sadni brez dodanega sladkorja in umetnih sladil, polnjeno v lonček 140 - 150  g</t>
  </si>
  <si>
    <t>2. SKLOP: SLADOLEDI</t>
  </si>
  <si>
    <t>3. SKLOP: EKOLOŠKO MLEKO IN  MLEČNI IZDELKI</t>
  </si>
  <si>
    <t>jogurt brez laktoze, polnjen v embalažo 180 - 500 g</t>
  </si>
  <si>
    <t xml:space="preserve">SKUPAJ 2. SKLOP: </t>
  </si>
  <si>
    <t xml:space="preserve">4. </t>
  </si>
  <si>
    <t>pečenice, sveže, iz svinjskega mesa, naravnih začimb, v naravnem črevu (frkana ali špilena), brez nitritov, nitratov ali ostalih konzervansov, do 250 g/kom</t>
  </si>
  <si>
    <t>pleskavice (cca 120 g) , manj začinjene, I. kvalitete, sveže</t>
  </si>
  <si>
    <t>hrenovka telečja (brez svinjine), v naravnem ovoju</t>
  </si>
  <si>
    <t>morski sadeži (brez surimov), globoko zamrznjeni, pakirani po 2 - 5 kg</t>
  </si>
  <si>
    <t>sir panirani, pakiran po 800 g - 1 kg</t>
  </si>
  <si>
    <t>paradižnik, solatni, I. kvalitete, vrtnina plodovka, čist, zdrav, svež na izgled, brez poškodb, pakiran v čisti embalaži (zabojčki), ki varuje pred zunanjimi vplivi in preprečuje nastanek poškodb</t>
  </si>
  <si>
    <t>zamrznjena čebula, kocke, pakirano 1 do 5 kg</t>
  </si>
  <si>
    <t>zamrznjene bučke, rezane na kocke, pakirane 1 do 5 kg</t>
  </si>
  <si>
    <t>mešanica gozdnih gob, pakirano 1 do 5 kg</t>
  </si>
  <si>
    <t>pomarančni nektar min. 50 % sd 0,2 l, embalaža s pokrovčkom</t>
  </si>
  <si>
    <t>jabolčni nektar min. 50 % sd 0,2 l, embalaža s pokrovčkom</t>
  </si>
  <si>
    <t>breskov nektar min. 50 % sd 0,2 l, embalaža s pokrovčkom</t>
  </si>
  <si>
    <t>jagodni nektar min. 45 % sd 0,2 l, embalaža s pokrovčkom</t>
  </si>
  <si>
    <t>ribezov nektar min. 25% sd 0,2l, embalaža s pokrovčkom</t>
  </si>
  <si>
    <t>marelični nektar 0,2 l, min. 43% sadni delež, embalaža s pokrovčkom</t>
  </si>
  <si>
    <t>100 % jabolčni sok 0,2 l, embalaža s pokrovčkom</t>
  </si>
  <si>
    <t>100 % pomarančni sok 0,2 l, embalaža s pokrovčkom</t>
  </si>
  <si>
    <t>100 % sadni sirup jabolko 3 - 6 l (brez dodanega sladkorja, konzervansov in barvil)</t>
  </si>
  <si>
    <t>100 % sadni sirup jagoda 3 - 6 l (brez dodanega sladkorja, konzervansov in barvil )</t>
  </si>
  <si>
    <t>100 % sadni sirup višnja 3 - 6 l (brez dodanega sladkorja, konzervansov in barvil)</t>
  </si>
  <si>
    <t>100 % sadni sirup gozdni sadeži 3 - 6 l (brez dodanega sladkorja, konzervansov in barvil)</t>
  </si>
  <si>
    <t>pomarančni sirup min. 60 % ss 3 - 6 l</t>
  </si>
  <si>
    <t>malinov sirup min. 60 % ss 3 - 6 l</t>
  </si>
  <si>
    <t>tortelini (lahko ravioli) sveži, mesni, pakirani po 2,5 - 5 kg</t>
  </si>
  <si>
    <t>tortelini (lahko ravioli), sveži, sirovi, pakirani po 2,5 do 5 kg</t>
  </si>
  <si>
    <t>keksi čajni 350 do 800 g</t>
  </si>
  <si>
    <t>kvas suhi vrečke 5 - 10 g</t>
  </si>
  <si>
    <t>krema za kremne rezine, 1000 g - 1200 g (Podravka in enakovredno)</t>
  </si>
  <si>
    <t>cimet mleti 30 - 45 g, steklen kozarček</t>
  </si>
  <si>
    <t xml:space="preserve">jušna zelenjava 158 - 620 g </t>
  </si>
  <si>
    <t>lovor list, 70 - 100 g</t>
  </si>
  <si>
    <t>cimet 400 - 500 g</t>
  </si>
  <si>
    <t>peteršilj 70 - 220 g</t>
  </si>
  <si>
    <t>kumina 300 - 450 g</t>
  </si>
  <si>
    <t>origano 100 - 340 g</t>
  </si>
  <si>
    <t>poper v zrnu 40 - 100 g</t>
  </si>
  <si>
    <t>marajon 80 - 220 g</t>
  </si>
  <si>
    <t>drobnjak 70 - 250 g</t>
  </si>
  <si>
    <t>žafranika 6 - 10 g</t>
  </si>
  <si>
    <t>šetraj 150 - 300 g</t>
  </si>
  <si>
    <t>paprika mleta, sladka 400 - 1000 g</t>
  </si>
  <si>
    <t>rožmarin, celi 350 - 400 g</t>
  </si>
  <si>
    <t>muškat mleti, 38 - 50 g steklen kozarček</t>
  </si>
  <si>
    <t>ketchup nepekoči 450 g -  500 g</t>
  </si>
  <si>
    <t>preliv desertni, različni okusi (Sladki greh in enakovredno) 100 - 250 g</t>
  </si>
  <si>
    <t>lešniki mleti 100 - 200 g</t>
  </si>
  <si>
    <t>orehi mleti 100 - 200 g</t>
  </si>
  <si>
    <t>kokosova moka 200 - 500 g</t>
  </si>
  <si>
    <t>sadno žitna rezina pakirana (Frutabela in enakovredno) po 25 - 35 g, min. 90% sadja, vsebnost sladkorja manj kot 37g/100g izdelka</t>
  </si>
  <si>
    <t xml:space="preserve">jogurt sojin, okus borovnica 2 x 125 g </t>
  </si>
  <si>
    <t xml:space="preserve">jogurt sojin, okus jagoda 2 x 125 g </t>
  </si>
  <si>
    <t xml:space="preserve">jogurt sojin, navadni 2 x 125 g </t>
  </si>
  <si>
    <t>SKUPAJ 16. SKLOP</t>
  </si>
  <si>
    <t>SKUPAJ 21. SKLOP:</t>
  </si>
  <si>
    <t>voda, brez okusa, plastenka 0,5 l</t>
  </si>
  <si>
    <t>sveži file šarenke, porcionirano od 80 do 120 g, fino (ročno) čiščeno</t>
  </si>
  <si>
    <t>sir topljeni za mazanje (trikotniki) 140 do 200 g</t>
  </si>
  <si>
    <t>Mandarine, klementine in križanci, do 100 g / kos, brez pešk, razred I</t>
  </si>
  <si>
    <t>Solata krhkolistna, glavnata kot ledenka, 1. kvalitete, zdrava, sveža, brez znakov propadanja, čista, neuvenela, pakirana v čisti embalaži (zabojčki), ki varuje pred zunanjimi vplivi in preprečuje nastanek poškodb</t>
  </si>
  <si>
    <t>Solata krhkolistna, podobno kot Gentila in kristalka, I. kvalitete, zdrava, sveža, brez znakov propadanja, čista, neuvenela, pakirana v čisti embalaži (zabojčki), ki varuje pred zunanjimi vplivi in preprečuje nastanek poškodb</t>
  </si>
  <si>
    <r>
      <t xml:space="preserve">V </t>
    </r>
    <r>
      <rPr>
        <b/>
        <sz val="10"/>
        <rFont val="Arial Narrow"/>
        <family val="2"/>
        <charset val="238"/>
      </rPr>
      <t>stolpec 5</t>
    </r>
    <r>
      <rPr>
        <sz val="10"/>
        <rFont val="Arial Narrow"/>
        <family val="2"/>
        <charset val="238"/>
      </rPr>
      <t xml:space="preserve"> se OBVEZNO navede blagovna ali trgovinska znamka ali vsaj proizvajalec ponujenih živil. Stolpec ni potrebno izpolniti pri artiklu, kjer je to označeno.</t>
    </r>
  </si>
  <si>
    <r>
      <t xml:space="preserve">V </t>
    </r>
    <r>
      <rPr>
        <b/>
        <sz val="10"/>
        <rFont val="Arial Narrow"/>
        <family val="2"/>
        <charset val="238"/>
      </rPr>
      <t>stolpec 5</t>
    </r>
    <r>
      <rPr>
        <sz val="10"/>
        <rFont val="Arial Narrow"/>
        <family val="2"/>
        <charset val="238"/>
      </rPr>
      <t xml:space="preserve"> se OBVEZNO navede blagovna ali trgovinska znamka ali vsaj proizvajalec ponujenih živil.  Stolpec ni potrebno izpolniti pri artiklu, kjer je to označeno.</t>
    </r>
  </si>
  <si>
    <t>V stolpec 5 se OBVEZNO navede blagovna ali trgovinska znamka ali vsaj proizvajalec ponujenih živil.  Stolpec ni potrebno izpolniti pri artiklu, kjer je to označeno.</t>
  </si>
  <si>
    <r>
      <t xml:space="preserve">V </t>
    </r>
    <r>
      <rPr>
        <b/>
        <sz val="10"/>
        <rFont val="Arial Narrow"/>
        <family val="2"/>
        <charset val="238"/>
      </rPr>
      <t>stolpec 5</t>
    </r>
    <r>
      <rPr>
        <sz val="10"/>
        <rFont val="Arial Narrow"/>
        <family val="2"/>
        <charset val="238"/>
      </rPr>
      <t xml:space="preserve"> se OBVEZNO navede blagovna ali trgovinska znamka ali vsaj proizvajalec ponujenih živil.  </t>
    </r>
  </si>
  <si>
    <t>SKUPAJ 40. SKLOP:</t>
  </si>
  <si>
    <t>puding, prašek, okus čokolada, pakiran  0,8 - 1,2 kg</t>
  </si>
  <si>
    <t>puding, prašek, okus vanilija, pakiran  0,8 - 1,2 kg</t>
  </si>
  <si>
    <t xml:space="preserve">sadni namaz (marmelada) - mešana, min. sd 55 %, v kozarcu </t>
  </si>
  <si>
    <t xml:space="preserve">sadni namaz (marmelada) - jagodna, min. sd 55 %  v kozarcu </t>
  </si>
  <si>
    <t xml:space="preserve">sadni namaz (marmelada) - marelična, min. sd 55 %  v kozarcu </t>
  </si>
  <si>
    <t xml:space="preserve">sadni namaz (marmelada) - slivova, min. sd 55 %  v kozarcu </t>
  </si>
  <si>
    <r>
      <t xml:space="preserve">mlado goveje meso, pleče, sveže, brez kosti, v kosu ali narezano, </t>
    </r>
    <r>
      <rPr>
        <sz val="11"/>
        <color rgb="FFFF0000"/>
        <rFont val="Arial Narrow"/>
        <family val="2"/>
        <charset val="238"/>
      </rPr>
      <t>zahtevan certifikat izbrana kakovost</t>
    </r>
  </si>
  <si>
    <r>
      <t xml:space="preserve">mlado goveje meso, stegno, brez kosti, I. kvalitete,  v kosu ali narezano, </t>
    </r>
    <r>
      <rPr>
        <sz val="11"/>
        <color rgb="FFFF0000"/>
        <rFont val="Arial Narrow"/>
        <family val="2"/>
        <charset val="238"/>
      </rPr>
      <t>zahtevan certifikat izbrana kakovost</t>
    </r>
  </si>
  <si>
    <r>
      <t xml:space="preserve">mlado goveje meso </t>
    </r>
    <r>
      <rPr>
        <sz val="11"/>
        <color theme="1"/>
        <rFont val="Arial Narrow"/>
        <family val="2"/>
        <charset val="238"/>
      </rPr>
      <t xml:space="preserve">(pleče), </t>
    </r>
    <r>
      <rPr>
        <sz val="11"/>
        <rFont val="Arial Narrow"/>
        <family val="2"/>
        <charset val="238"/>
      </rPr>
      <t xml:space="preserve">mleto, </t>
    </r>
    <r>
      <rPr>
        <sz val="11"/>
        <color rgb="FFFF0000"/>
        <rFont val="Arial Narrow"/>
        <family val="2"/>
        <charset val="238"/>
      </rPr>
      <t>zahtevan certifikat izbrana kakovost</t>
    </r>
  </si>
  <si>
    <r>
      <t xml:space="preserve">mlada govedina (pljučna), </t>
    </r>
    <r>
      <rPr>
        <sz val="11"/>
        <color rgb="FFFF0000"/>
        <rFont val="Arial Narrow"/>
        <family val="2"/>
        <charset val="238"/>
      </rPr>
      <t>zahtevan certifikat izbrana kakovost</t>
    </r>
  </si>
  <si>
    <r>
      <t>telečje meso, sveže, stegno, brez kosti, I. kvalitete v kosu ali narezano,</t>
    </r>
    <r>
      <rPr>
        <sz val="11"/>
        <color rgb="FFFF0000"/>
        <rFont val="Arial Narrow"/>
        <family val="2"/>
        <charset val="238"/>
      </rPr>
      <t xml:space="preserve"> zahtevan certifikat izbrana kakovost </t>
    </r>
  </si>
  <si>
    <r>
      <t xml:space="preserve">telečje meso, sveže, pleče, brez kosti, I. kvalitete v kosu ali narezano, </t>
    </r>
    <r>
      <rPr>
        <sz val="11"/>
        <color rgb="FFFF0000"/>
        <rFont val="Arial Narrow"/>
        <family val="2"/>
        <charset val="238"/>
      </rPr>
      <t>zahtevan certifikat izbrana kakovost</t>
    </r>
  </si>
  <si>
    <t xml:space="preserve">budjola </t>
  </si>
  <si>
    <t>šunka prekajena, v kosu ali rezana, pakirana</t>
  </si>
  <si>
    <t>slanina mesnata prešana, v kosu ali rezana, pakirana</t>
  </si>
  <si>
    <t xml:space="preserve">slanina hamburška </t>
  </si>
  <si>
    <r>
      <t>bio goveje pleče b.k. (mlada govedina), v kosu ali narezano,</t>
    </r>
    <r>
      <rPr>
        <sz val="11"/>
        <color rgb="FFFF0000"/>
        <rFont val="Arial Narrow"/>
        <family val="2"/>
        <charset val="238"/>
      </rPr>
      <t xml:space="preserve"> zahtevan certifikat izbrana kakovost</t>
    </r>
  </si>
  <si>
    <r>
      <t xml:space="preserve">bio goveji čevapčiči, pleskavica (mlada govedina), </t>
    </r>
    <r>
      <rPr>
        <sz val="11"/>
        <color rgb="FFFF0000"/>
        <rFont val="Arial Narrow"/>
        <family val="2"/>
        <charset val="238"/>
      </rPr>
      <t>zahtevan certifikat izbrana kakovost</t>
    </r>
  </si>
  <si>
    <r>
      <t xml:space="preserve">bio goveja hrenovka, brez svinjine, </t>
    </r>
    <r>
      <rPr>
        <sz val="11"/>
        <color rgb="FFFF0000"/>
        <rFont val="Arial Narrow"/>
        <family val="2"/>
        <charset val="238"/>
      </rPr>
      <t>zahtevan certifikat izbrana kakovost</t>
    </r>
  </si>
  <si>
    <r>
      <t xml:space="preserve">bio goveje stegno (mlada govedina), narezano ali v kosu, </t>
    </r>
    <r>
      <rPr>
        <sz val="11"/>
        <color rgb="FFFF0000"/>
        <rFont val="Arial Narrow"/>
        <family val="2"/>
        <charset val="238"/>
      </rPr>
      <t>zahtevan certifikat izbrana kakovost</t>
    </r>
  </si>
  <si>
    <r>
      <t xml:space="preserve">piščančje meso, sveže, prsa, file, brez kosti, brez kože, I. kvalitete, konfekcionirano, </t>
    </r>
    <r>
      <rPr>
        <sz val="11"/>
        <color rgb="FFFF0000"/>
        <rFont val="Arial Narrow"/>
        <family val="2"/>
        <charset val="238"/>
      </rPr>
      <t>zahtevan certifikat izbrana kakovost</t>
    </r>
  </si>
  <si>
    <r>
      <t xml:space="preserve">piščančje meso, sveže, kračke s kostjo (od 100 - 120 g), I. kvalitete, </t>
    </r>
    <r>
      <rPr>
        <sz val="11"/>
        <color rgb="FFFF0000"/>
        <rFont val="Arial Narrow"/>
        <family val="2"/>
        <charset val="238"/>
      </rPr>
      <t>zahtevan certifikat izbrana kakovost</t>
    </r>
  </si>
  <si>
    <r>
      <t xml:space="preserve">nabodala piščančja (cca 120 g), I. kvalitete, </t>
    </r>
    <r>
      <rPr>
        <sz val="11"/>
        <color rgb="FFFF0000"/>
        <rFont val="Arial Narrow"/>
        <family val="2"/>
        <charset val="238"/>
      </rPr>
      <t>zahtevan certifikat izbrana kakovost</t>
    </r>
  </si>
  <si>
    <r>
      <t>piščančja stegna,</t>
    </r>
    <r>
      <rPr>
        <sz val="11"/>
        <color rgb="FFFF0000"/>
        <rFont val="Arial Narrow"/>
        <family val="2"/>
        <charset val="238"/>
      </rPr>
      <t xml:space="preserve"> zahtevan certifikat izbrana kakovost</t>
    </r>
  </si>
  <si>
    <r>
      <t xml:space="preserve">piščančja posebna salama, kvalitete kot Poli, v kosu ali rezano, pakirano, </t>
    </r>
    <r>
      <rPr>
        <b/>
        <sz val="11"/>
        <color rgb="FFFF0000"/>
        <rFont val="Arial Narrow"/>
        <family val="2"/>
        <charset val="238"/>
      </rPr>
      <t>zahtevan certifikat izbrana kakovost</t>
    </r>
  </si>
  <si>
    <r>
      <t xml:space="preserve">hrenovke piščančje, rinfuza, </t>
    </r>
    <r>
      <rPr>
        <b/>
        <sz val="11"/>
        <color rgb="FFFF0000"/>
        <rFont val="Arial Narrow"/>
        <family val="2"/>
        <charset val="238"/>
      </rPr>
      <t>zahtevan certifikat izbrana kakovost</t>
    </r>
  </si>
  <si>
    <r>
      <t xml:space="preserve">piščančji file paniran (zrezek, medaljoni), </t>
    </r>
    <r>
      <rPr>
        <b/>
        <sz val="11"/>
        <color rgb="FFFF0000"/>
        <rFont val="Arial Narrow"/>
        <family val="2"/>
        <charset val="238"/>
      </rPr>
      <t>zahtevan certifikat izbrana kakovost</t>
    </r>
  </si>
  <si>
    <r>
      <t>piščančji kordon blue,</t>
    </r>
    <r>
      <rPr>
        <sz val="11"/>
        <color rgb="FFFF0000"/>
        <rFont val="Arial Narrow"/>
        <family val="2"/>
        <charset val="238"/>
      </rPr>
      <t xml:space="preserve"> </t>
    </r>
    <r>
      <rPr>
        <b/>
        <sz val="11"/>
        <color rgb="FFFF0000"/>
        <rFont val="Arial Narrow"/>
        <family val="2"/>
        <charset val="238"/>
      </rPr>
      <t>zahtevan certifikat izbrana kakovost</t>
    </r>
  </si>
  <si>
    <t>brancin file</t>
  </si>
  <si>
    <t>losos atlantski, trim B file, svež</t>
  </si>
  <si>
    <t>orada file</t>
  </si>
  <si>
    <t>severnoafriški čopovec (Clarias gariepinus)</t>
  </si>
  <si>
    <t>oslič file očiščeni nepoškodovani, globoko zamrznjeni fileji brez kosti, pakirano po  5 - 10 kg (aljaški polak)</t>
  </si>
  <si>
    <t>losos (atlantski), file, porcijski do 10% glazure</t>
  </si>
  <si>
    <t xml:space="preserve">novozelandski repak (Macruronus novazelandiae), ulovljen </t>
  </si>
  <si>
    <t>orada file (Sparus aurata) očiščeni, glazura do največ 25%</t>
  </si>
  <si>
    <t>oslič file paniran 80 g, brez jajčne panade</t>
  </si>
  <si>
    <t>sipa, očiščena, zamrznjena</t>
  </si>
  <si>
    <t>lignji očiščeni, rezani, zamrznjeni</t>
  </si>
  <si>
    <t>lignji, očiščeni, celi, zamrznjeni</t>
  </si>
  <si>
    <t>lignji  panirani obročki</t>
  </si>
  <si>
    <t>dagnje</t>
  </si>
  <si>
    <t xml:space="preserve">TUNA v olju, kosi tune (min 65%) v olju, v katerem ne sme biti več kot 6 % vode na čisto maso konzerve in biti mora bistro, prečni rez kosov mora biti raven, dovoljeno je največ 30 % manjših koščkov od deklarirane neto količine ribe, konzervansi niso dovoljeni. Z"easy-open" odpiranje (lahko brez), v hermetično zaprti embalaži, 1700 do 1705 g </t>
  </si>
  <si>
    <t xml:space="preserve">sir mehki v slanici, z od 20 do 30% mm, pakiran v vrečke po 200 g do 500 g (feta ali enakovredno) </t>
  </si>
  <si>
    <t>skuta nepasirana, polna 500 g</t>
  </si>
  <si>
    <t xml:space="preserve">skuta nepasirana, polna (1 do 5 kg) </t>
  </si>
  <si>
    <t>sladoled mlečni, družinski do 4l</t>
  </si>
  <si>
    <t>sladoled kornet mlečni, 115 ml do 125 ml, različni okusi</t>
  </si>
  <si>
    <t>mascarpone</t>
  </si>
  <si>
    <t>sir poltrdi brez laktoze, pakirano 300 g do 1,5 kg</t>
  </si>
  <si>
    <t xml:space="preserve">KISLA SMETANA pasterizirana fermentirana smetana , polnomastna, rinfuza  </t>
  </si>
  <si>
    <t>smetana za stepanje trajna 1l</t>
  </si>
  <si>
    <t>OCVIRKI (v masti) morajo biti svetle zlatorjave barve, imeti značilen vonj in okus, ne smejo biti prežgani in ne smejo imeti ostankov kožic, ščetin ali drugih primesi, pakirani v PVC ali drugo ustrezno embalažo 1kg – 3 kg</t>
  </si>
  <si>
    <t>jogurt sadni z več kot 3,5% mm, na grški način, polnjen v lonček po 150 g</t>
  </si>
  <si>
    <t>jogurt navadni z več kot 3,5% mm, na grški način, polnjen v lonček po 150 g</t>
  </si>
  <si>
    <t>svinjsko meso sveže, pleče, brez kosti, v kosu ali narezano</t>
  </si>
  <si>
    <r>
      <t>mleto svinjsko meso</t>
    </r>
    <r>
      <rPr>
        <sz val="11"/>
        <color theme="1"/>
        <rFont val="Arial Narrow"/>
        <family val="2"/>
        <charset val="238"/>
      </rPr>
      <t xml:space="preserve"> (pleče)</t>
    </r>
  </si>
  <si>
    <t>svinjski kare, b. k.</t>
  </si>
  <si>
    <t>kosti za juho</t>
  </si>
  <si>
    <t>svinjsko meso, stegno, brez kosti, I. kvalitete v kosu ali narezano</t>
  </si>
  <si>
    <t>puranji čevapčiči (cca 3 dag/kos)</t>
  </si>
  <si>
    <t>SKLOP: EKOLOŠKO SVEŽE MLEKO IN IZDELKI</t>
  </si>
  <si>
    <t>kruh pirin, rezan, pakiran</t>
  </si>
  <si>
    <t>kruh z manj soli, rezan, pakiran</t>
  </si>
  <si>
    <t>pecivo z motivom (parkelj, smreka, srček) 80 g</t>
  </si>
  <si>
    <t>keksi z ovsenimi kosmiči 225 g  do 600 g</t>
  </si>
  <si>
    <t>keksi masleni 350 do 600 g, lahko 4x240g pakiranje</t>
  </si>
  <si>
    <t xml:space="preserve">SKUPAJ 5. SKLOP: </t>
  </si>
  <si>
    <t>ješprenj, 1 kg</t>
  </si>
  <si>
    <t>kosmiči čokolešnik</t>
  </si>
  <si>
    <t>kus kus polnozrnati1 - 5 kg</t>
  </si>
  <si>
    <t>kosmiči musli</t>
  </si>
  <si>
    <t>kosmiči pirini</t>
  </si>
  <si>
    <t>kvinoja</t>
  </si>
  <si>
    <t>SKUPAJ 33. SKLOP:</t>
  </si>
  <si>
    <t xml:space="preserve">česen, I. kvalitete, nepoškodovan, zdrav, čvrst, brez vidnih znakov odganjanja, pakiran v vrečah 1kg </t>
  </si>
  <si>
    <t>paradižnik češnjevec</t>
  </si>
  <si>
    <t>paprika rumena</t>
  </si>
  <si>
    <t>redkev črna</t>
  </si>
  <si>
    <t>repa sveža</t>
  </si>
  <si>
    <t>šalotka</t>
  </si>
  <si>
    <t>šparglji</t>
  </si>
  <si>
    <t>krompir olupljen, vakumsko pakiran (cel)</t>
  </si>
  <si>
    <t>drobnjak sveži</t>
  </si>
  <si>
    <t>ohrovt, kodrolistni,svež, I. kvalitete</t>
  </si>
  <si>
    <t>korenje, sveže, koren (rdeč)</t>
  </si>
  <si>
    <t>korenje, sveže, koren (rumen)</t>
  </si>
  <si>
    <t>fige, I. kvalitete, sveže</t>
  </si>
  <si>
    <t xml:space="preserve">grozdje namizno, belo, I. /II. Razred, </t>
  </si>
  <si>
    <t xml:space="preserve">grozdje namizno, črno, I. /II. Razred, </t>
  </si>
  <si>
    <t xml:space="preserve">kostanj </t>
  </si>
  <si>
    <t>avokado</t>
  </si>
  <si>
    <t>ingver</t>
  </si>
  <si>
    <t xml:space="preserve">granatno jabolko </t>
  </si>
  <si>
    <t>jagode</t>
  </si>
  <si>
    <t>physalis</t>
  </si>
  <si>
    <t>pinje</t>
  </si>
  <si>
    <t>papaja</t>
  </si>
  <si>
    <t>robide sveže</t>
  </si>
  <si>
    <t>makadamija</t>
  </si>
  <si>
    <t>ananas suhi</t>
  </si>
  <si>
    <t>brusnice suhe</t>
  </si>
  <si>
    <t>dateljni suhi, razkoščičeni</t>
  </si>
  <si>
    <t>kaki suhi</t>
  </si>
  <si>
    <t>lešniki, očiščeni, razred I, pakirani v ustrezni embalaži, ki zagotavlja popolno ohranitev kakovosti, - v PVC vrečke po 0.5 kg do 1 kg ali prosto pakirani</t>
  </si>
  <si>
    <t>lešniki mleti</t>
  </si>
  <si>
    <t>mandeljni, jederca, rinfuza, I. kvalitete, očiščeni, brez delčkov lupine ali drugih primesi, pakirani v ustrezni embalaži, ki zagotavlja popolno ohranitev kakovosti</t>
  </si>
  <si>
    <t>mandeljni lističi</t>
  </si>
  <si>
    <t>arašidi</t>
  </si>
  <si>
    <t>brazilski orešček</t>
  </si>
  <si>
    <t>bučno seme</t>
  </si>
  <si>
    <t>laneno seme</t>
  </si>
  <si>
    <t>pistacija olupljena</t>
  </si>
  <si>
    <t>sezamovo seme</t>
  </si>
  <si>
    <t>sončnično seme</t>
  </si>
  <si>
    <t>SKUPAJ 24. SKLOP</t>
  </si>
  <si>
    <t>SKUPAJ 25. SKLOP</t>
  </si>
  <si>
    <t>jagode, 750 g do 5 kg</t>
  </si>
  <si>
    <t xml:space="preserve">borovnice, 500g do 5kg  </t>
  </si>
  <si>
    <t>maline 1 do 5 kg</t>
  </si>
  <si>
    <t>mlado korenje  do 5 kg</t>
  </si>
  <si>
    <t>grah, 1 do 5 kg</t>
  </si>
  <si>
    <t>cvetača, 1- 5 kg</t>
  </si>
  <si>
    <t>blitva</t>
  </si>
  <si>
    <t>brstični ohrovt</t>
  </si>
  <si>
    <t>krompir - pomfri</t>
  </si>
  <si>
    <t>paprika fileti RDEČA do 5 kg, kvalitete kot Eta</t>
  </si>
  <si>
    <t>paprika fileti BELI do 5 kg, kvalitete kot Eta</t>
  </si>
  <si>
    <t>kompot sadna solata do 5 kg, mešano sadje, manj sladka, koščki, odcejene mase sadja mora biti več kot 50 % - neto masa ploda mora biti deklarirana, ne sme vsebovati tujih primesi in konzervansov, kompot naj bo pasteriziran ali steriliziran v hermetično zaprti embalaži</t>
  </si>
  <si>
    <t>kompot jagoda, manj sladek celi sadeži, odcejene mase sadja mora biti več kot 36% neto masa ploda mora biti deklarirana, ne sme vsebovati tujih primesi in konzervansov, kompot naj bo pasteriziran ali steriliziran v hermetično zaprti embalaži, do 5 kg</t>
  </si>
  <si>
    <t>marmelada porcijska 15 - 25 g, različne vrste (jagoda, sliva, mešana, marelična) , brez umetnih sladil in barvil</t>
  </si>
  <si>
    <t>kompot marelica, manj sladek rezine ali polovice; odcejene mase sadja mora biti več kot 50 %, neto masa ploda mora biti deklarirana, ne sme vsebovati tujih primesi in konzervansov, brez dodanih barvil, kompot naj bo pasteriziran ali steriliziran v hermetično zaprti embalaži, 2500 g</t>
  </si>
  <si>
    <t>svaljki koruzni</t>
  </si>
  <si>
    <t>ocvrtki zdrobovi</t>
  </si>
  <si>
    <t>polpeti sirovi</t>
  </si>
  <si>
    <t>polpeti sojini</t>
  </si>
  <si>
    <t>burek skutin 8 - 9 dag</t>
  </si>
  <si>
    <t>burek skutin 14 - 16 dag</t>
  </si>
  <si>
    <t>burek mesni (piščančji) 14 - 16 dag</t>
  </si>
  <si>
    <t>kaneloni sirovi</t>
  </si>
  <si>
    <t>kaneloni piščančji</t>
  </si>
  <si>
    <t>kaneloni z govejim mesom</t>
  </si>
  <si>
    <t>kaneloni šunka, sir</t>
  </si>
  <si>
    <t>kebab piščančji</t>
  </si>
  <si>
    <t>palačinke brez nadeva</t>
  </si>
  <si>
    <t>pizza margerita (kom ali banjice)</t>
  </si>
  <si>
    <t>pizza šunka sir (kom ali banjice)</t>
  </si>
  <si>
    <t>pizza žepek (blazinica)</t>
  </si>
  <si>
    <t>rogljič brez jajc in mleka 50 g</t>
  </si>
  <si>
    <t>rogljič nugat 110 g (pečeno 80 - 100 g)</t>
  </si>
  <si>
    <t>rogljič sadje 90 g (pečeno 70 - 80 g)</t>
  </si>
  <si>
    <t>rogljič sadje 110 g (pečeno 80 - 100 g)</t>
  </si>
  <si>
    <t>rogljič mini 30 - 40 g</t>
  </si>
  <si>
    <t>rogljič mini nugat 30 - 40 g</t>
  </si>
  <si>
    <t>rogljič temni z marmelado do 110 g (pečeno 80 - 100 g)</t>
  </si>
  <si>
    <t>rogljič temni do 110 g (pečeno 80 - 100 g)</t>
  </si>
  <si>
    <t>rogljič temni (štručka) s koprivami 90 g</t>
  </si>
  <si>
    <t>testo vlečeno</t>
  </si>
  <si>
    <t>tortelini sirovi</t>
  </si>
  <si>
    <t>tortelini špinačni</t>
  </si>
  <si>
    <t>žepek (blazinica), kvašeno listnato testo, čokoladni 100 g</t>
  </si>
  <si>
    <t>žepek (blazinica), kvašeno listnato testo, vanilija 100 g</t>
  </si>
  <si>
    <t>žepek (blazinica), kvašeno listnato testo, gozdni sadeži, 100 g</t>
  </si>
  <si>
    <t>žepek (blazinica) temni, jogurt, sadje, brez dodanega sladkorja 100 g</t>
  </si>
  <si>
    <t>rogljič nugat  90 g (pečeno 70 -80 g)</t>
  </si>
  <si>
    <t xml:space="preserve">sadno zelenjavni sok, embalaža s pokrovčkom  </t>
  </si>
  <si>
    <t>marelični nektar min. 40% sd  1 l, pakirano v TP embalažo s pokrovčkom</t>
  </si>
  <si>
    <t>jagodni nektar min. 43% sd 1  l, pakirano v TP embalažo s pokrovčkom</t>
  </si>
  <si>
    <t>100% sok ananas 0,2l, embalaža s pokrovčkom</t>
  </si>
  <si>
    <t>8. SKUPINA: SADNI SOKOVI, NEKTARJI, SIRUPI, SMOOTHIJI, VODA</t>
  </si>
  <si>
    <t>smoothie breskev, jabolko, grozdje, banane, marelice 0,2 l, embalaža s pokrovčkom</t>
  </si>
  <si>
    <t>100% sadni sirup borovnica, aronija (brez dodanega sladkorja in konzervansov)</t>
  </si>
  <si>
    <t>100 % sadni sirup bezeg 3 - 6 l (brez dodanega sladkorja, konzervansov in barvil)</t>
  </si>
  <si>
    <t xml:space="preserve">sirup ledeni čaj min. 60 % ss 1 do 6 l  </t>
  </si>
  <si>
    <t>6. SKUPINA: SVEŽE SADJE, SVEŽA ZELENJAVA, STROČNICE, SUHO SADJE, OREŠČKI, SEMENA</t>
  </si>
  <si>
    <t>SOJINA MOKA, brez glutena, 250g</t>
  </si>
  <si>
    <t>MOKA KOSTANJEVA, brez glutena, 350 g</t>
  </si>
  <si>
    <t>MOKA SAMOVZHAJAJOČA, brez glutena, 500 g</t>
  </si>
  <si>
    <t>MOKA POLNOZRNATA IZ 4 ŽIT, brez glutena, bio 1 kg</t>
  </si>
  <si>
    <t>MEŠANICA ZA PEKO KRUHA, brez glutena, 1 kg</t>
  </si>
  <si>
    <t>KAŠA KVINOJA, brez glutena, bio, 500 g</t>
  </si>
  <si>
    <t>KUS KUS, koruza in riž, brez glutena, 375 g</t>
  </si>
  <si>
    <t xml:space="preserve">POLENTA KORUZA, AJDA, brez glutena, bio, do 500 g
</t>
  </si>
  <si>
    <t>POLENTA POLNOZRNATA, brez glutena, 375 g</t>
  </si>
  <si>
    <t>POLENTA BELA, brez glutena, 500 g</t>
  </si>
  <si>
    <t>VEČNAMENSKA MOKA brez glutena, pakirana po 500 g</t>
  </si>
  <si>
    <t xml:space="preserve">KORUZNA MOKA, polnozrnata, brez glutena, pakirana po 400g do 1000 g  </t>
  </si>
  <si>
    <t xml:space="preserve">KAŠA PROSENA, brez glutena, 500 g do 1 kg  </t>
  </si>
  <si>
    <t>KAŠA AJDOVA, brez glutena, 250 g do 500 g</t>
  </si>
  <si>
    <t>KUS KUS, iz 100% koruzne moke, brez glutena, 250 g do 375 g</t>
  </si>
  <si>
    <t xml:space="preserve">POLENTA KORUZNA, brez glutena, do 500 g
</t>
  </si>
  <si>
    <t>ZDROB PROSENI,  brez glutena, bio, 250g</t>
  </si>
  <si>
    <t>ZDROB RIŽEV, brez glutena, bio, 250 g</t>
  </si>
  <si>
    <t>ZDROB AJDOV, brez glutena, bio, 250 g</t>
  </si>
  <si>
    <t>DROBTINE BREZGLUTENSKE, 300 g</t>
  </si>
  <si>
    <t>KVINOJINI NAPIHNJENCI, brez glutena, z manj ali brez sladkorja, 300 g</t>
  </si>
  <si>
    <t>PROSENI NAPIHNJENCI, polnozrnati, brez glutena, brez dodanega sladkorja, 125 g</t>
  </si>
  <si>
    <t xml:space="preserve">RIŽEVI NAPIHNJENCI polnozrnati, brez glutena, brez dodanegav sladkorja, 125 g do 300g  </t>
  </si>
  <si>
    <t>AJDOVI KOSMIČI POLNOZRNATI, brez glutena, 300 g</t>
  </si>
  <si>
    <t>KOSMIČI OVSENI, brez glutena, bio, 475 g</t>
  </si>
  <si>
    <t>KOSMIČI, SADNI MUSLI, brez glutena, 375 g</t>
  </si>
  <si>
    <t>KOSMIČI KORUZNI, brez glutena, 250 g</t>
  </si>
  <si>
    <t>KAKAV, presni v prahu, brez glutena,  200 g</t>
  </si>
  <si>
    <t>KREKERJI, večzrnati, s kvinojo, 100 g</t>
  </si>
  <si>
    <t>KREKERJI, večzrnati, z ajdo, 100 g</t>
  </si>
  <si>
    <t>KRUH TEMNI PAN RUSTICO, brez glutena, 250 g</t>
  </si>
  <si>
    <t>KRUH BELI CLASICO brez glutena, 300 g</t>
  </si>
  <si>
    <t>KRUH SLADKI BON MATIN, brez glutena, 200 g</t>
  </si>
  <si>
    <t>KRUHKI ZA HAM,BURGER, brez glutena, 300 g</t>
  </si>
  <si>
    <t>KRUH PAN BLANCO, brez glutena, 250 g</t>
  </si>
  <si>
    <t>KRUH CIABATA, brez glutena, polpečena, 200 g</t>
  </si>
  <si>
    <t>KRUH VEČZRANATI VITAL, brez glutena, 350 g</t>
  </si>
  <si>
    <t>KRUHKI KORUZNI HRUSTLJAVI, brez glutena, 125 g</t>
  </si>
  <si>
    <t>ŠPAGETI, brezglutenski, iz koruze in riža (lahko samo iz koruzne moke), 250 do 500 g</t>
  </si>
  <si>
    <t>POLŽKI, brezglutenski, testenine iz koruzne moke (lahko iz riževe in koruzne moke), 250 g</t>
  </si>
  <si>
    <t>SVEDRI polnozrnati riževi, brez glutena, bio, 500 g</t>
  </si>
  <si>
    <t>PERESNIKI, brezglutenski, večzrnati, s kvinojo, 250 g</t>
  </si>
  <si>
    <t>PERESNIKI, polnozrnati, brezglutenski, bio, 500 g</t>
  </si>
  <si>
    <t>SVEDRI, iz koruze in riža, brezglutenski, 250 g</t>
  </si>
  <si>
    <t>REZANCI JUŠNI, brez glutenski iz riža in koruze, 250 g</t>
  </si>
  <si>
    <t>REZANCI RIŽEVI JUŠNI, brezglutenski iz koruzne moke, pakirano max. po 250 g</t>
  </si>
  <si>
    <t>RINČICE (obročki), brezglutenski, testenine iz koruzne moke, 250 g</t>
  </si>
  <si>
    <t>TESTENINE ZA LAZANJO, brezglutenske, 200 g</t>
  </si>
  <si>
    <t>SVEDRI RIŽEVI Z ZELENJAVO, brezglutenski, 250 g</t>
  </si>
  <si>
    <t>PERESNIKI, brezglutenski, ohrovt, kvinoja, rjavi riž, 250 g</t>
  </si>
  <si>
    <t>ŠPAGETI, polnozrnati, riževi, brezglutenski, bio, 250 g</t>
  </si>
  <si>
    <t>NAMAZ, brez glutena (različni okusi), bio, 50 g</t>
  </si>
  <si>
    <t>NAMAZ TEMNA ČOKOLADA, brez glutena, bio,  275 g</t>
  </si>
  <si>
    <t>NAMAZ IZ NEMLEČNEGA NADOMESTKA, brez glutena, bio, 275 g</t>
  </si>
  <si>
    <t>PAŠTETA RASTLINSKA, brez glutena, bio, 200 g</t>
  </si>
  <si>
    <t>PAŠTETA RASTLINSKA, brez glutena, z zelišči, bio, 200 g</t>
  </si>
  <si>
    <t>KREMA riževa za stepanje, brez glutena, 300 ml</t>
  </si>
  <si>
    <t>KREMA sojina za stepanje, brez glutena, 300 ml</t>
  </si>
  <si>
    <t>KREMA kokosova za kuhanje, brez glutena, bio, 200 ml</t>
  </si>
  <si>
    <t>KREMA  riževa, za kuhanje, brez glutena, bio, 200 ml</t>
  </si>
  <si>
    <t>NAPOLITANKE, kakavove, brez glutena, 125 g</t>
  </si>
  <si>
    <t>NAPOLITANKE vanilijeve, brez glutena, 125 g</t>
  </si>
  <si>
    <t>Biskvitne tortice z mareličnim nadevom, brez glutena, 200 g</t>
  </si>
  <si>
    <t>Brezglutenske biskvitne tortice s kakavom (kakavovi kolački), brez glutena, 200 g</t>
  </si>
  <si>
    <t>ŽITNA REZINA z mlečno čokolado, brez glutena, 25g</t>
  </si>
  <si>
    <t>PIŠKOTI masleni, brez glutena, 165 g</t>
  </si>
  <si>
    <t>PIŠKOTI brez mleka in jajc, 400 g</t>
  </si>
  <si>
    <t>PIŠKOTI TEMNI z vanilijevim polnilom, brez glutena, 115 g</t>
  </si>
  <si>
    <t>PRESTICE, slane, brez glutena, 60 g</t>
  </si>
  <si>
    <t>GRISINI, brez glutena, 150g</t>
  </si>
  <si>
    <t>PREPEČENEC, polnozrnati, brez glutena, izb štirih žit, 150 g</t>
  </si>
  <si>
    <t>PIŠKOTI krhki, vanilijevi, brez glutena, 150 g</t>
  </si>
  <si>
    <t>NAPITEK, ovseni, bio, 1000 ml</t>
  </si>
  <si>
    <t>NAPITEK rižev, brez glutena, bio, 1000 ml</t>
  </si>
  <si>
    <t>NAPITEK rižev, brez glutena, bio 200 ml</t>
  </si>
  <si>
    <t>NAPITEK kokos, brez glutena, 1000 ml</t>
  </si>
  <si>
    <t>NAPITEK sojin, brez glutena, bio, 1000 ml</t>
  </si>
  <si>
    <t>NAPITEK proseni, brez glutena, bio, 1000 ml</t>
  </si>
  <si>
    <t>NAPITEK sojin z okusom čokolade, brez glutena  1000 ml</t>
  </si>
  <si>
    <t>NAPITEK rižev z okusom mandljev in lešnika, brez glutena, 1000 ml</t>
  </si>
  <si>
    <t>DESERTrižev  z vaniljo, brez glutena, bio, pakiranje 4 x 100 g</t>
  </si>
  <si>
    <t>DESERTrižev s kakavom, brez glutena, bio, pakiranje 4 x 100 ali 110 g</t>
  </si>
  <si>
    <t>DESERT (puding), različni okusi, brez glutena, bio, 2 x 125 g</t>
  </si>
  <si>
    <t>DEERT (puding) ovseni z vanilijo, vegan, bio, 2 x 125 g</t>
  </si>
  <si>
    <t>DESERT (puding) rižev z rdečimi sadeži, brez glutena, bio, 2x125g</t>
  </si>
  <si>
    <t xml:space="preserve">DESERT sojin, okus vanilija, brez glutena, bio, 4x125 g </t>
  </si>
  <si>
    <t xml:space="preserve">DESERT (puding) sojin s čokolado in kalcijem, brez glutena, 2 x 115 g </t>
  </si>
  <si>
    <t xml:space="preserve">DESERT (puding) sojin, z vanilijo in kalcijem, brez glutena, 2x115 g </t>
  </si>
  <si>
    <t xml:space="preserve">jogurt sojin, okus češnja, ali okus breskev-marakuja 2 x 125 g </t>
  </si>
  <si>
    <t>AGAR, brez glutena, bio, 100 g</t>
  </si>
  <si>
    <t>AMARANT, brez glutena, bio, 500 g</t>
  </si>
  <si>
    <t>ŠKROB JEDILNI, brez glutena, 200 g</t>
  </si>
  <si>
    <t>OLJE kokosovo, brez glutena, bio, 400 g</t>
  </si>
  <si>
    <t>KVINOJA brez glutena, 250 g</t>
  </si>
  <si>
    <t>MAJONEZA brez jajc, 165 g</t>
  </si>
  <si>
    <t>MARGARINA vitaguel extra, 250 g</t>
  </si>
  <si>
    <t>RIŽ, rjavi , brez glutena, bio 1 kg</t>
  </si>
  <si>
    <t>RIŽ, dolgozrnati, paraboild, brez glutena, 1 kg</t>
  </si>
  <si>
    <t>SIRUP javorjev</t>
  </si>
  <si>
    <t>TORTILIJE, brez glutena, 160 g (2 x 80 g)</t>
  </si>
  <si>
    <t>VAFLJI riževi, brez glutena, 100 g</t>
  </si>
  <si>
    <t>PIŠKOTI »Savoiardi«, brez glutena, 200 g</t>
  </si>
  <si>
    <t>čevapčiči čevapčiči, 180 do 200 g</t>
  </si>
  <si>
    <t>burger vegi, 200 g</t>
  </si>
  <si>
    <t>tofu naravni, 200 do 250 g</t>
  </si>
  <si>
    <t>tofu dimljeni, 200 do 250 g</t>
  </si>
  <si>
    <t>hrenovke vegetarijanske, 180 g - 200 g</t>
  </si>
  <si>
    <t>pečenice vegi, 300 g</t>
  </si>
  <si>
    <t>PECILNI PRAŠEK (VINSKI KAMEN), brez glutena, 290 g</t>
  </si>
  <si>
    <t>kakav, prah, grenak, min 20% delež kakavovega masla, pakiran 100 g do 1 kg</t>
  </si>
  <si>
    <t>kakav zrnca instant napitek (Benquick ali podobno)</t>
  </si>
  <si>
    <t>kava barcaffe, 1 kg</t>
  </si>
  <si>
    <t>čokolada v prahu, min 35% delež kakavovih delcev, 100 -200 g</t>
  </si>
  <si>
    <t>čokolada (bomboniera) bajadera 200 g</t>
  </si>
  <si>
    <t>čokolada gorenjka lešnik 250 g</t>
  </si>
  <si>
    <t xml:space="preserve">kava, bela, instant 300 do 1000 g  </t>
  </si>
  <si>
    <t>NAMAZ čokoladno lešnikova krema (nutela ali podobno)2,5 - 5 kg</t>
  </si>
  <si>
    <t>NAMAZ lešnikov kremni namaz (nutella ali podobno) 18 g do 20 g</t>
  </si>
  <si>
    <t>čaj sadni, filter veriga vrečk (ali posamezne vrečke), gastro pakiranje, 0,8 g do 1,3 kg</t>
  </si>
  <si>
    <t>čaj planinski, filter veriga vrečk,  (ali posamezne vrečke) gastro pakiranje, 0,8 do 1,3 kg</t>
  </si>
  <si>
    <t>čaj šipek - hibiskus, filter veriga vrečk,  (ali posamezne vrečke)  gastro pakiranje, 0,8 do 1,3 kg</t>
  </si>
  <si>
    <t>čaj jagoda - vanilija, filter veriga vrečk,  (ali posamezne vrečke) gastro pakiranje, 750 g do 1,3 kg</t>
  </si>
  <si>
    <t>sladkor vanilij 0,5 do 1 kg</t>
  </si>
  <si>
    <t>timijan, zdrobljen 140 g do 500 g</t>
  </si>
  <si>
    <t>poper mleti do do 1 kg</t>
  </si>
  <si>
    <t>sladkor beli, pakirano 1 kg</t>
  </si>
  <si>
    <t xml:space="preserve">sladkor beli, mleti, od 100 g do 1kg  </t>
  </si>
  <si>
    <t>kis vinski, pakiranje 1 l (4%); pridelan po klasičnem naravnem postopku kisanja, je brez dodanih arom in antioksidantov</t>
  </si>
  <si>
    <t xml:space="preserve">kis jabolčni, pakiranje 1 l (5%) </t>
  </si>
  <si>
    <t>mrvice čokoladne 100 - 200 g</t>
  </si>
  <si>
    <t>rum, 1l</t>
  </si>
  <si>
    <t>pašteta kokošja 27 do 45 g, Argeta in enakovredno, (brez aditivov in brez glutena)</t>
  </si>
  <si>
    <t>pašteta jeterna 27 g do 45 g, Argeta in enakovredno, (brez aditivov in brez glutena)</t>
  </si>
  <si>
    <t>pašteta tunina 27g do 30 g, Argeta in enakovredno (brez aditivov in brez glutena)</t>
  </si>
  <si>
    <t>juha gobova instant, Knorr in enakovredno, brez natrijevega glutaminata</t>
  </si>
  <si>
    <t>juha česnova instant, Knorr in enakovredno,  brez natrijevega glutaminata</t>
  </si>
  <si>
    <t>juha belušna instant, Knorr in enakovredno  brez natrijevega glutaminata</t>
  </si>
  <si>
    <t>barvilo, jedilne barve 100 ml</t>
  </si>
  <si>
    <t>kosmiči žitne kroglice s čokolado 0,5 do 1 kg</t>
  </si>
  <si>
    <t xml:space="preserve">kosmiči koruzni  (brez dod. sladkorja) 300 g do 1 kg  </t>
  </si>
  <si>
    <t>kosmiči, sport musli, pakirano do 1 kg</t>
  </si>
  <si>
    <t>napitek cedevita, različni okusi 900 g do 1 kg</t>
  </si>
  <si>
    <t>bonboni mešani, sadni 1 kg</t>
  </si>
  <si>
    <t>citronska kislina do 500 g</t>
  </si>
  <si>
    <t>curry, 400 g</t>
  </si>
  <si>
    <t>čili, do 1200 g</t>
  </si>
  <si>
    <t>škrob jedilni kot Gustin, 200 g</t>
  </si>
  <si>
    <t>koper</t>
  </si>
  <si>
    <t>kurkuma, 50 g</t>
  </si>
  <si>
    <t>mandeljni mleti, 200 g</t>
  </si>
  <si>
    <t>majoneza, 5 l</t>
  </si>
  <si>
    <t>majoneza v kozarcu</t>
  </si>
  <si>
    <t>med cvetlični 900 g</t>
  </si>
  <si>
    <t>mleko v prahu, 500 g</t>
  </si>
  <si>
    <t>soda bikarbona, 500 g</t>
  </si>
  <si>
    <t>želatina, 100 g</t>
  </si>
  <si>
    <t xml:space="preserve">OLJE bučno 100%,  vsebuje lahko le aditive, ki jih dovoljuje pravilnik 1l
</t>
  </si>
  <si>
    <t>olje repično, 1l</t>
  </si>
  <si>
    <t>OLJE, oljčno, ekstra deviško, 1l</t>
  </si>
  <si>
    <t>keksi grancereale</t>
  </si>
  <si>
    <r>
      <t xml:space="preserve">6. SKLOP: Živila iz </t>
    </r>
    <r>
      <rPr>
        <b/>
        <sz val="11"/>
        <color rgb="FFFF0000"/>
        <rFont val="Arial Narrow"/>
        <family val="2"/>
        <charset val="238"/>
      </rPr>
      <t xml:space="preserve">shem kakovosti </t>
    </r>
    <r>
      <rPr>
        <b/>
        <sz val="11"/>
        <rFont val="Arial Narrow"/>
        <family val="2"/>
        <charset val="238"/>
      </rPr>
      <t>(brez eko živil): MLEKO, SMETANA, MASLO, SIRI, MLEČNI NAMAZI</t>
    </r>
  </si>
  <si>
    <r>
      <t xml:space="preserve">7.  SKLOP: </t>
    </r>
    <r>
      <rPr>
        <b/>
        <sz val="11"/>
        <color rgb="FFFF0000"/>
        <rFont val="Arial Narrow"/>
        <family val="2"/>
        <charset val="238"/>
      </rPr>
      <t>Živila iz shem kakovosti</t>
    </r>
    <r>
      <rPr>
        <b/>
        <sz val="11"/>
        <color theme="1"/>
        <rFont val="Arial Narrow"/>
        <family val="2"/>
        <charset val="238"/>
      </rPr>
      <t xml:space="preserve"> (brez eko živil): JOGURTI, KISLO MLEKO</t>
    </r>
  </si>
  <si>
    <r>
      <t xml:space="preserve">8. SKLOP: </t>
    </r>
    <r>
      <rPr>
        <b/>
        <sz val="11"/>
        <color rgb="FFFF0000"/>
        <rFont val="Arial Narrow"/>
        <family val="2"/>
        <charset val="238"/>
      </rPr>
      <t xml:space="preserve">Živila iz shem kakovosti </t>
    </r>
    <r>
      <rPr>
        <b/>
        <sz val="11"/>
        <color theme="1"/>
        <rFont val="Arial Narrow"/>
        <family val="2"/>
        <charset val="238"/>
      </rPr>
      <t>(brez eko živil): DESERTNI JOGURTI, VANILIJEVI JOGURTI, SADNA SKUTA</t>
    </r>
  </si>
  <si>
    <t>SKUPAJ  6. SKLOP:</t>
  </si>
  <si>
    <t>SKUPAJ 7. SKLOP</t>
  </si>
  <si>
    <t>SKUPAJ  8. SKLOP:</t>
  </si>
  <si>
    <t>9. SKLOP: MLADO GOVEJE  (JUNEČJE), SVINJSKO, TELEČJE MESO</t>
  </si>
  <si>
    <t>SKUPAJ 9. SKLOP:</t>
  </si>
  <si>
    <t>10. SKLOP:  PERUTNINSKO MESO</t>
  </si>
  <si>
    <t>11. SKLOP: MESNINE</t>
  </si>
  <si>
    <t>12. SKLOP: SALAME</t>
  </si>
  <si>
    <t>13. SKLOP: PIŠČANČJE SALAME IN MESNINE</t>
  </si>
  <si>
    <t>14.SKLOP: EKOLOŠKO MESO IN MESNINE</t>
  </si>
  <si>
    <t>15. SKLOP: ZAMRZNJENE  RIBE</t>
  </si>
  <si>
    <t>16. SKLOP: KONZERVIRANE RIBE</t>
  </si>
  <si>
    <t>17. SKLOP: SVEŽE RIBE</t>
  </si>
  <si>
    <t>18. SKLOP: KOKOŠJA JAJCA</t>
  </si>
  <si>
    <t>SKUPAJ 18. SKLOP</t>
  </si>
  <si>
    <t>19. SKLOP: OLJA IN IZDELKI</t>
  </si>
  <si>
    <t>SKUPAJ 26. SKLOP</t>
  </si>
  <si>
    <t>SKUPAJ 29. SKLOP:</t>
  </si>
  <si>
    <t>SKUPAJ 39. SKLOP:</t>
  </si>
  <si>
    <t>SKUPAJ 41. SKLOP:</t>
  </si>
  <si>
    <t>SKUPAJ 42. SKLOP:</t>
  </si>
  <si>
    <t>SKUPAJ 43. SKLOP:</t>
  </si>
  <si>
    <t>SKUPAJ 44. SKLOP:</t>
  </si>
  <si>
    <t>SKUPAJ 45. SKLOP:</t>
  </si>
  <si>
    <t xml:space="preserve">SKUPAJ 47. SKLOP: </t>
  </si>
  <si>
    <t xml:space="preserve">SKUPAJ 48. SKLOP: </t>
  </si>
  <si>
    <t xml:space="preserve">SKUPAJ 49. SKLOP: </t>
  </si>
  <si>
    <t>smetana za kuhanje, polnjena v TP po 1 l</t>
  </si>
  <si>
    <t>mleko sterilizirano z 1,5 % do 1,8% mm, brez laktoze, polnjeno v TP po 200 ml</t>
  </si>
  <si>
    <t>mleko sterilizirano z najmanj 3,2% mm, brez laktoze, polnjeno v TP po 1 l</t>
  </si>
  <si>
    <t>vitki som očiščeni nepoškodovani, globoko zamrznjeni fileji brez kosti, pakirano po  5 - 10 kg</t>
  </si>
  <si>
    <t>kaša ajdova, pakirano po1 kg</t>
  </si>
  <si>
    <t>moka ajdova, pakirana po 1 kg</t>
  </si>
  <si>
    <t>moka črna pšenična, pakirana po 1 kg</t>
  </si>
  <si>
    <t>polenta instant  do 5 kg</t>
  </si>
  <si>
    <t>moka koruzna, pakirana po 1 kg</t>
  </si>
  <si>
    <t xml:space="preserve">zdrob koruzni </t>
  </si>
  <si>
    <t xml:space="preserve">zdrob pirin </t>
  </si>
  <si>
    <t>kaša pirina</t>
  </si>
  <si>
    <t xml:space="preserve">moka pirina polnozrnata </t>
  </si>
  <si>
    <t>moka polbela pšenična, pakirano po 1 kg</t>
  </si>
  <si>
    <t>moka polnozrnata pšenična, pakirana po 1 kg</t>
  </si>
  <si>
    <t>kaša prosena, pakirano po 1 kg</t>
  </si>
  <si>
    <t>moka pšenična  ostra, pakirano po 1 kg</t>
  </si>
  <si>
    <t>moka pšenična, bela, pakirano po 1 kg</t>
  </si>
  <si>
    <t>zdrob pšenični 1 kg</t>
  </si>
  <si>
    <t>moka ržena</t>
  </si>
  <si>
    <t xml:space="preserve">riž okroglozrnat, za mlečni riž, pakiran po 1 kg do 10 kg </t>
  </si>
  <si>
    <t>riž, nebrušen, pakiran 500 g - 10 kg</t>
  </si>
  <si>
    <r>
      <t xml:space="preserve">bio mleto goveje meso, </t>
    </r>
    <r>
      <rPr>
        <sz val="11"/>
        <color rgb="FFFF0000"/>
        <rFont val="Arial Narrow"/>
        <family val="2"/>
        <charset val="238"/>
      </rPr>
      <t>zahtevan certifikat izbrana kakovost</t>
    </r>
  </si>
  <si>
    <t>parmezan riban</t>
  </si>
  <si>
    <t>sir dimljeni</t>
  </si>
  <si>
    <t>sir trdi kot Ementaler</t>
  </si>
  <si>
    <t xml:space="preserve">sir za žar, pakiran </t>
  </si>
  <si>
    <t xml:space="preserve">ekološko maslo pakirano </t>
  </si>
  <si>
    <t>ekološki jogurt navadni, z najmanj 3,2% mm, polnjen po najmanj 150 g</t>
  </si>
  <si>
    <t>ekološki jogurt navadni, z najmanj 3,2% mm, polnjen od 1 - 10 l</t>
  </si>
  <si>
    <t>ekološki jogurt tekoči sadni, z najmanj 3,2% mm, polnjen po najmanj 150 g</t>
  </si>
  <si>
    <t>ekološki jogurt tekoči sadni, z najmanj 3,2% mm, polnjen od 1 - 10 l</t>
  </si>
  <si>
    <t xml:space="preserve">ekološki kefir navadni z najmanj 3,2% mm, izdelan s kefirnimi zrni, polnjen v lonček  najmanj 150 g </t>
  </si>
  <si>
    <t>ekološki kefir navadni z najmanj 3,2%mm, izdelan s kefirnimi zrni, polnjen od 1 do 10 l</t>
  </si>
  <si>
    <t>ekološki kefir sadni z najmanj 3,2% mm,  izdelan s kefirnimi zrni,polnjen v lonček po najmanj 150 g, različni okusi</t>
  </si>
  <si>
    <t>ekološki kefir sadni,  izdelan s kefirnimi zrni, polnjen od 1 do 10 l</t>
  </si>
  <si>
    <t>jogurt  navadni, največ 1,6% mm polnjen po 1000 g</t>
  </si>
  <si>
    <t>jogurt naravni tekoči, z najmanj 3,2% mm, polnjen po 250 g</t>
  </si>
  <si>
    <t>jogurt sadni tekoči, največ 1,6% mm, polnjen  po 1000 g</t>
  </si>
  <si>
    <t>jogurt sadni,  največ 1,6% mm, polnjen po 250 g</t>
  </si>
  <si>
    <t>bio pšenični beli kruh s krompirjem</t>
  </si>
  <si>
    <t>bio pšenični črni kruh</t>
  </si>
  <si>
    <t>bio pšenični polbeli kruh</t>
  </si>
  <si>
    <t>bio pšenični polbeli  kruh z dodatki</t>
  </si>
  <si>
    <t>bio rženi mešani mešan kruh z  dodatki</t>
  </si>
  <si>
    <t>bio pšenični črni kruh z dodatki (korenček, bučke, olive, …)</t>
  </si>
  <si>
    <t>bio rženi mešani kruh</t>
  </si>
  <si>
    <t>bio koruzni mešani kruh</t>
  </si>
  <si>
    <t>bio ajdov mešani kruh</t>
  </si>
  <si>
    <t>bio ovseni mešani kruh</t>
  </si>
  <si>
    <t>bio pirin mešani kruh</t>
  </si>
  <si>
    <t>bio ječmenov mešani kruh</t>
  </si>
  <si>
    <t>bio pšenični polnozrnati kruh</t>
  </si>
  <si>
    <t>bio pisan kruh</t>
  </si>
  <si>
    <t xml:space="preserve">bio proseni mešani kruh </t>
  </si>
  <si>
    <t>puranje mleto meso</t>
  </si>
  <si>
    <t>mlečni namaz s smetano, 15,5% mm, pakiran po  3 kg</t>
  </si>
  <si>
    <t>mlečni namaz, različni okusi, pakirano po 3 kg</t>
  </si>
  <si>
    <t>mleko, sterilizirano, z najmanj 1,5 % mm, polnjeno v TP po 1 liter</t>
  </si>
  <si>
    <t>skuta s sadjem, brez barvil, umetnih sladil in konzervansov, pakirano v lonček po 100 do 120 g</t>
  </si>
  <si>
    <r>
      <t>puranje stegno v kosu ali</t>
    </r>
    <r>
      <rPr>
        <sz val="11"/>
        <color rgb="FF0070C0"/>
        <rFont val="Arial Narrow"/>
        <family val="2"/>
        <charset val="238"/>
      </rPr>
      <t xml:space="preserve"> </t>
    </r>
    <r>
      <rPr>
        <sz val="11"/>
        <rFont val="Arial Narrow"/>
        <family val="2"/>
        <charset val="238"/>
      </rPr>
      <t>zrezki ali kocke 2x2</t>
    </r>
  </si>
  <si>
    <t>puranji file, I. kvalitete v kosu, zrezki ali kocke 2x2</t>
  </si>
  <si>
    <t>nilski ostriž file</t>
  </si>
  <si>
    <t>postrv file, brez  kosti, sveža</t>
  </si>
  <si>
    <t>jajca iz pašne reje, sveža  A razreda, velikost M</t>
  </si>
  <si>
    <t>Kg</t>
  </si>
  <si>
    <t>OLJE sončnično, 100%, 10 l</t>
  </si>
  <si>
    <t>20. SKLOP: SADJE, ZELENJAVA, GOBE</t>
  </si>
  <si>
    <t>radič štrucar</t>
  </si>
  <si>
    <t>radič</t>
  </si>
  <si>
    <t>soja</t>
  </si>
  <si>
    <t>jabolčni krhlji, jabolčni čips, rinfuza, pakirani v ustrezni embalaži, ki zagotavlja popolno ohranitev kakovosti</t>
  </si>
  <si>
    <t>hruške, suhi krhlji razred I, pakirane v ustrezni embalaži, ki zagotavlja popolno ohranitev kakovosti, rinfuza</t>
  </si>
  <si>
    <t>indijski oreščki, očiščeni, razred I, pakirane v ustrezni embalaži, ki zagotavlja popolno ohranitev kakovosti,  prosto pakirani (rinfuza)</t>
  </si>
  <si>
    <t>slive suhe, brez koščic, razred I.,  brez koščic, pakirane v ustrezni embalaži, ki zagotavlja popolno ohranitev kakovosti, prosto pakirane (rinfuza)</t>
  </si>
  <si>
    <t xml:space="preserve">suhe fige, pakirane v ustrezni embalaži, ki zagotavlja popolno ohranitev kakovosti, prosto pakirane (rinfuza)
</t>
  </si>
  <si>
    <t>suhe marelice, pakirane v ustrezni embalaži, ki zagotavlja popolno ohranitev kakovosti, prosto pakirane (rinfuza)</t>
  </si>
  <si>
    <t>pomaranče, ekološko pridelane</t>
  </si>
  <si>
    <t>stročji fižol (rezan) 750g do 5 kg</t>
  </si>
  <si>
    <t>paprika mix</t>
  </si>
  <si>
    <t>mango koščki</t>
  </si>
  <si>
    <t>ananas koščki</t>
  </si>
  <si>
    <t>višnje brez koščic</t>
  </si>
  <si>
    <t>zamrznjene bučke mix</t>
  </si>
  <si>
    <t>marelice kocke</t>
  </si>
  <si>
    <t>gorčica delikatesna, pakirano do 5 kg</t>
  </si>
  <si>
    <t>kisle kumarice, pakirano do  4,5 kg, kvalitete kot Eta</t>
  </si>
  <si>
    <t>kisle kumarice, pakirano do 700 g, kvalitete kot Eta</t>
  </si>
  <si>
    <t>gorčica delikatesna, pakirano do 700 g</t>
  </si>
  <si>
    <t>paradižnik pelati  2,0 - 5 kg</t>
  </si>
  <si>
    <t>rdeča pesa, do 700 g, kvalitete kot Eta</t>
  </si>
  <si>
    <t>kompot ananasov do 5 kg</t>
  </si>
  <si>
    <t xml:space="preserve">riž beli dolgozrnati, parboiled, prve vrste, pakiran  do 10 kg </t>
  </si>
  <si>
    <t>kruh ajdov z orehi, rezan pakiran</t>
  </si>
  <si>
    <t>kruh ajdov mešani, rezan pakiran</t>
  </si>
  <si>
    <t>kruh beli, rezan pakiran</t>
  </si>
  <si>
    <t>kruh črni, rezan pakiran</t>
  </si>
  <si>
    <t>kruh koruzni, rezan pakiran</t>
  </si>
  <si>
    <t>kruh ovsen, rezan pakiran</t>
  </si>
  <si>
    <t>kruh pisan, rezan oz. po dogovoru</t>
  </si>
  <si>
    <t>kruh polbeli, rezano pakirano</t>
  </si>
  <si>
    <t>kruh polnozrnat, rezan pakiran</t>
  </si>
  <si>
    <t>kruh ržen, rezan pakiran</t>
  </si>
  <si>
    <r>
      <t xml:space="preserve">piščančja bedra, sveža, I. kvalitete, </t>
    </r>
    <r>
      <rPr>
        <sz val="11"/>
        <color rgb="FFFF0000"/>
        <rFont val="Arial Narrow"/>
        <family val="2"/>
        <charset val="238"/>
      </rPr>
      <t>zahtevan certifikat izbranana kakovost</t>
    </r>
  </si>
  <si>
    <t>čebula, ekološka pridelava, zahtevan certifikat</t>
  </si>
  <si>
    <t>češnje, ekološko pridelane, zahtevan certifikat</t>
  </si>
  <si>
    <t>banane, ekološko pridelane, zahtevan certifikat</t>
  </si>
  <si>
    <t>grozdje, ekološko pridelano, zahtevan certifikat</t>
  </si>
  <si>
    <t>koleraba rumena, ekološko pridelana, zahtevan certifikat</t>
  </si>
  <si>
    <t>korenje, ekološko pridelano, zahtevan certifikat</t>
  </si>
  <si>
    <t>kumare, ekološko pridelane, zahtevan certifikat</t>
  </si>
  <si>
    <t>paradižnik, ekološko pridelan, zahtevan certifikat</t>
  </si>
  <si>
    <t>radič, ekološko pridelan, zahtevan certifikat</t>
  </si>
  <si>
    <t>solata, ekološko pridelana, zahtevan certifikat</t>
  </si>
  <si>
    <t>zelje sveže, ekološko pridelano, zahtevan certifikat</t>
  </si>
  <si>
    <t>svaljki rženi</t>
  </si>
  <si>
    <t>pletenica 60 g do 100 g</t>
  </si>
  <si>
    <t xml:space="preserve">rogljič, 60 g do 100 g </t>
  </si>
  <si>
    <t>štručka mlečna, 60 g do 100 g, rezana oz. po dogovoru</t>
  </si>
  <si>
    <t>štručka sirova, 60 g do 100 g, rezana oz. po dogovoru</t>
  </si>
  <si>
    <t>slano pecivo 50g, kvalitete ko Bavarsko</t>
  </si>
  <si>
    <t>testenine rezanci polširoki ali široki, pirini, zahtevan certifikat</t>
  </si>
  <si>
    <t>burek mesni (100% govedina) 14 - 16 dag</t>
  </si>
  <si>
    <t>palačinke ajdove</t>
  </si>
  <si>
    <t>buhtelj z marmelado 50 g do 100 g</t>
  </si>
  <si>
    <t>pekovsko peciv ovseno (štručke, bombete, žemlje) 50 g do 100 g, rezana oz. po dogovoru</t>
  </si>
  <si>
    <t>pekovsko pecivo ajdovo (štručke, bombete, žemlje) od 50 g do 100 g rezana oz. po dogovoru</t>
  </si>
  <si>
    <t>pekovsko pecivo belo (štručke, bombete, žemlje) od 50 g do 100 g, rezana oz. po dogovoru</t>
  </si>
  <si>
    <t>pekovsko pecivo črno ( štručke, bombete, žemlje) 50 g do 100 g,rezana oz. po dogovoru</t>
  </si>
  <si>
    <t>pekovsko pecivo koruzno (štručke, bombete, žemlje) 50 g do 100 g, rezana oz. po dogovoru</t>
  </si>
  <si>
    <t>pekovsko pecivo polbelo ( štručke, bombete, žemlje) 50 g do 100 g, rezana oz. po dogovorubombeta zrnata 10 dag rezana oz. po dogovoru</t>
  </si>
  <si>
    <t>pekovsko pecivo polnozrnato brez posipa (štručke, bombete, žemlje) 50 g do 100 g, rezana oz. po dogovoru</t>
  </si>
  <si>
    <t>pekovsko pecivo rženo ( štručke, bombete, žemlje) 50 g do 100 g, rezana oz. po dogovoru</t>
  </si>
  <si>
    <t>pekovsko pecivo z motivom (parkelj, smreka, srček) 50 g do 120 g</t>
  </si>
  <si>
    <t>krof z marmelado 60 g do 120 g</t>
  </si>
  <si>
    <t>krof s čokolado 60 g do 120 g</t>
  </si>
  <si>
    <t>krof z vanilijo prelit s čokolado 60 g - 120 g</t>
  </si>
  <si>
    <t>pekovsko pecivo z makom (različnih oblik) 50 g do 100 g, rezana oz. po dogovoru</t>
  </si>
  <si>
    <t>pecivo iz listnatega testa, nadev čokolada, lešnik 60 do 80 dag</t>
  </si>
  <si>
    <t>rogljič francoski polnozrnat 90 g</t>
  </si>
  <si>
    <t>rogljič francoski s čokolado ali lešniki 80 g</t>
  </si>
  <si>
    <t>rogljič francoski z marmelado 80 do 120 g</t>
  </si>
  <si>
    <t>blazinica šunka sir  80 g do 150g</t>
  </si>
  <si>
    <t>blazinica, žepek s sadnim ali zelenjavnim nadevom 100 g  do 120 g</t>
  </si>
  <si>
    <t>blazinica, žepek s skutnim nadevom 100 g do 120 g</t>
  </si>
  <si>
    <t>lepinja polbela rezana 60 g do 100 g</t>
  </si>
  <si>
    <t>BIO ajdovo mešano pecivo (štručke, bombete, žemlje) od 60 g do 100 g</t>
  </si>
  <si>
    <t>BIO ajdovo mešano pecivo z  orehi (štručke, bombete, žemlje) 60 g do 100 g</t>
  </si>
  <si>
    <t>BIO koruzno mešano  pecivo (štručke, žemlje, bombete) 60 g do 100 g</t>
  </si>
  <si>
    <t>BIO koruzno meš.pecivo z dodatkom (korenček, bučke, oreh, paradižnik, olive, čebula) 60 g do 100 g</t>
  </si>
  <si>
    <t>BIO koruzno mešano pecivo s  posipom (mak, sezam, bučke, lan, sončnice,...) 60 g do 100 g</t>
  </si>
  <si>
    <t>BIO ovseno mešano pecivo (štručke, bombete, žemlje) 60 g 100 g</t>
  </si>
  <si>
    <t>BIO pirino mešano pecivo (štručke, bombete, žemlje) 60 g do 100 g</t>
  </si>
  <si>
    <t>BIO pš. polbelo pecivo z dodatkom (korenček, bučke, oreh, paradižnik, olive,..) 60 g do 100 g</t>
  </si>
  <si>
    <t>BIO pšenično polbelo pecivo 60 g do 100 g (štručke, bombete, žemlje)</t>
  </si>
  <si>
    <t>BIO pšenično polnozrnato pecivo (štručke, bombete, žemlje) 60 g do 100 g</t>
  </si>
  <si>
    <t>BIO rženo mešano pecivo (štručke, bombete, žemlje) 60 g do 100 g</t>
  </si>
  <si>
    <t>BIO buhtelj z marmelado 80 g do 100 g</t>
  </si>
  <si>
    <t>BIO buhtelj s čokolado 80 g do 100 g</t>
  </si>
  <si>
    <t>BIO croisant s čololado 60 g do 80 g</t>
  </si>
  <si>
    <t>BIO croisant z marmelado 60 g do 80 g</t>
  </si>
  <si>
    <t>BIO krof z marmelado 80 g do 100 g</t>
  </si>
  <si>
    <t>BIO pirin buhtelj z marmelado  80 do 100 g</t>
  </si>
  <si>
    <t>BIO pirin krof z marmelado 80 g do 100 g</t>
  </si>
  <si>
    <t>BIO rožičeva potička 80 g do 100 g</t>
  </si>
  <si>
    <t>artičoke, v kisu, brez konzervansov, pakirano do  0,5 kg</t>
  </si>
  <si>
    <r>
      <rPr>
        <sz val="11"/>
        <rFont val="Arial Narrow"/>
        <family val="2"/>
        <charset val="238"/>
      </rPr>
      <t>SADNO ŽITNA REZINA, (gozdni sadeži, marelica, višnja, jagoda)  25 - 30 g, min. 33 % sadja, vsebnost sladkorja manj kot 37g/100g izdelka</t>
    </r>
    <r>
      <rPr>
        <b/>
        <sz val="11"/>
        <rFont val="Arial Narrow"/>
        <family val="2"/>
        <charset val="238"/>
      </rPr>
      <t xml:space="preserve"> </t>
    </r>
  </si>
  <si>
    <t xml:space="preserve">KREMA sojina, za kuhanje, brez glutena, 200 </t>
  </si>
  <si>
    <t>RIŽEVA MOKA brez alergenov, brez glutena, pakirana do 1000 g</t>
  </si>
  <si>
    <t>1. SKLOP: MLEKO, SMETANA, SIRI, PUDINGI, MASLO, SKUTA</t>
  </si>
  <si>
    <t>21. SKLOP: STROČNICE</t>
  </si>
  <si>
    <t>22. SKLOP: SUHO SADJE, OREŠČKI, SEMENA</t>
  </si>
  <si>
    <t>SKUPAJ 22. SKLOP:</t>
  </si>
  <si>
    <t>23. SKLOP: KROMPIR</t>
  </si>
  <si>
    <t>SKUPAJ 23. SKLOP</t>
  </si>
  <si>
    <t>24. SKLOP: KROMPIR, olupljen, vakumsko pakiran</t>
  </si>
  <si>
    <t>25. SKLOP: EKOLOŠKA JABOLKA</t>
  </si>
  <si>
    <t>26. SKLOP: EKOLOŠKO SADJE IN ZELENJAVA</t>
  </si>
  <si>
    <t>27. SKLOP:  ZAMRZNJENA ZELENJAVA IN SADJE</t>
  </si>
  <si>
    <t>SKUPAJ 27. SKLOP:</t>
  </si>
  <si>
    <t>28. SKLOP: KONZERVIRANA ZELENJAVA</t>
  </si>
  <si>
    <t>29. SKLOP:  SADNI KOMPOTI, MARMELADE IN DŽEMI</t>
  </si>
  <si>
    <t>30. SKLOP: KISLO ZELJE IN REPA (kisano na biološki način (fermentacija), brez konzervansov, razen dodane soli)</t>
  </si>
  <si>
    <t>31. SKLOP: NEKTARJI, 100% SADNI SOK, VODA</t>
  </si>
  <si>
    <t>32. SKLOP: SIRUPI</t>
  </si>
  <si>
    <t>33. SKLOP: ŽITA, MLEVSKI IZDELKI</t>
  </si>
  <si>
    <t>34. SKLOP: TESTENINE, JUŠNE ZAKUHE</t>
  </si>
  <si>
    <t>35. SKLOP: POLNJENE TESTENINE</t>
  </si>
  <si>
    <t>38. SKLOP: ZAMRZNJENO TESTO</t>
  </si>
  <si>
    <t>39. SKLOP:  RAZLIČNI ZAMRZNJENI IZDELKI</t>
  </si>
  <si>
    <t>40. SKLOP:  KRUH</t>
  </si>
  <si>
    <t>41. SKLOP: ŠTRUČKE,  BOMBETE, ŽEMLJE</t>
  </si>
  <si>
    <t>42. SKLOP: SLAŠČICE</t>
  </si>
  <si>
    <t>43. SKLOP: OSTALO PEKOVSKO PECIVO IN IZDELKI</t>
  </si>
  <si>
    <t>44. SKLOP: KEKSI</t>
  </si>
  <si>
    <t>45. SKLOP: EKOLOŠKI KRUH IN PECIVO</t>
  </si>
  <si>
    <t>46. SKLOP: OSTALO PREHRAMBENO BLAGO</t>
  </si>
  <si>
    <t xml:space="preserve">SKUPAJ 46. SKLOP: </t>
  </si>
  <si>
    <t>47.SKLOP: SADNO ŽITNE REZINE</t>
  </si>
  <si>
    <t>48. SKLOP: ŽIVILA ZA POSEBNE NAMENE</t>
  </si>
  <si>
    <t>49. SKLOP: NADOMESTKI MESNIH IZDELKOV</t>
  </si>
  <si>
    <t>5.</t>
  </si>
  <si>
    <t>kapasante</t>
  </si>
  <si>
    <t>kapski file, brez kože in kosti</t>
  </si>
  <si>
    <t>bio testenine poširoki rezanci s korenjem, zahtevan certifikat</t>
  </si>
  <si>
    <t>bio testenine polžki temni, zahtevan certifikat</t>
  </si>
  <si>
    <t>bio testenine svedri pirini, zahtevan certifikat</t>
  </si>
  <si>
    <t>36. SKLOP: EKOLOŠKE TESTENINE brez jajc</t>
  </si>
  <si>
    <t>drobne jušne zakuhe pakirano do 5 kg (rinčice in podobno), min. 12,5 % jajčni delež</t>
  </si>
  <si>
    <t>drobne jušne zakuhe pakirano do 5 kg (rižek), min. 12,5 % jajčni delež</t>
  </si>
  <si>
    <t xml:space="preserve">drobne jušne zakuhe pakirano do 5 kg (zvezdice), min. 12,5 % jajčni delež </t>
  </si>
  <si>
    <t>krpice, blekci, min. 12,5 % jajčni delež</t>
  </si>
  <si>
    <t>testenine fuži, min. 12,5 % jajčni delež</t>
  </si>
  <si>
    <t>rezanci jušni, valjani, min. 20 % jajčni delež</t>
  </si>
  <si>
    <t>rezanci, polširoki, min. 20 % jajčni delež</t>
  </si>
  <si>
    <t>ribana kaša, min. 20 % jajčni delež</t>
  </si>
  <si>
    <t>testenine metuljčki mali, min. 12,5 % jajčni delež</t>
  </si>
  <si>
    <t xml:space="preserve">testenine metuljčki veliki, min. 12,5 % jajčni delež </t>
  </si>
  <si>
    <t>testenine polžki večji, min. 12,5 % jajčni delež</t>
  </si>
  <si>
    <t>testenine, polžki drobni, min. 12,5 % jajčni delež</t>
  </si>
  <si>
    <t>testenine, svedri, min. 12,5 % jajčni delež</t>
  </si>
  <si>
    <t>vodni vlivanci za juho, min. 20 % jajčni delež</t>
  </si>
  <si>
    <t>testenine, špageti</t>
  </si>
  <si>
    <t>testenine vodni vlivanci za prikuho, min. 20 % jajčni delež</t>
  </si>
  <si>
    <t>cmoki skutni s slivovim nadevom</t>
  </si>
  <si>
    <t>cmoki skutni z borovničevim nadevom</t>
  </si>
  <si>
    <t>cmoki skutni z jagodnim nadevom</t>
  </si>
  <si>
    <t>cmoki skutni z mareličnim nadevom</t>
  </si>
  <si>
    <t>cmoki skutni zdrobovi</t>
  </si>
  <si>
    <t>palčka temna borovničeva brez dodanega skladkorja</t>
  </si>
  <si>
    <t>cmoki pirini polnozrnati z mareličnim nadevom</t>
  </si>
  <si>
    <t>polpeti cvetača brokoli</t>
  </si>
  <si>
    <t>svaljki krompirjevi s skuto</t>
  </si>
  <si>
    <t>svaljki pirini polnozrnati</t>
  </si>
  <si>
    <t>svaljki krompirjevi brez skute</t>
  </si>
  <si>
    <t>tortelini mesni, 100% goveje meso</t>
  </si>
  <si>
    <t>zavitki iz vlečenega testa</t>
  </si>
  <si>
    <t>hrenovke, I. kvalitete, v naravnem ovoju</t>
  </si>
  <si>
    <t>šunka pizza v kosu ali rezana, pakirana</t>
  </si>
  <si>
    <t>šunka prešana v kosu, ali rezana, pakirana</t>
  </si>
  <si>
    <t>vrat svinjski suh, brez kosti, kocke 2x2</t>
  </si>
  <si>
    <t>pršut, kraški brez kosti, v kosu ali rezan, pakiran</t>
  </si>
  <si>
    <t>puranja šunka v ovitku, v kosu ali rezano, pakirano</t>
  </si>
  <si>
    <t xml:space="preserve">puranje dimljene prsi (salama), rezano ali v kosu, pakirano </t>
  </si>
  <si>
    <t>salama, mortadela, rezana ali v kosu, pakirana</t>
  </si>
  <si>
    <t>salama goveja, I. kvalitete, rezana ali v kosu, pakirana</t>
  </si>
  <si>
    <t>salama navadna posebna v kosu, brez vidne želatine</t>
  </si>
  <si>
    <t xml:space="preserve">salama suha, domača, drobno mleta, I. kvalitete, rezana ali v kosu, pakirana </t>
  </si>
  <si>
    <t xml:space="preserve">salama suha kot Ogrska, trajna, I. kvaliteta, rezana ali v kosu, pakirana </t>
  </si>
  <si>
    <t>37. SKLOP: IZDELKI IZ KROMPIRJEVEGA TESTA, POLPETI, ZAMRZNJENI IZDELKI ZA DOPEKO</t>
  </si>
  <si>
    <t>CENA ZA ENOTO</t>
  </si>
  <si>
    <t>PONUJENA GRAMATURA</t>
  </si>
  <si>
    <t>CENA NA PON. G. brez DDV</t>
  </si>
  <si>
    <t>ZNESEK z DDV</t>
  </si>
  <si>
    <r>
      <t>V</t>
    </r>
    <r>
      <rPr>
        <b/>
        <sz val="10"/>
        <rFont val="Arial Narrow"/>
        <family val="2"/>
        <charset val="238"/>
      </rPr>
      <t xml:space="preserve"> stolpec L</t>
    </r>
    <r>
      <rPr>
        <sz val="10"/>
        <rFont val="Arial Narrow"/>
        <family val="2"/>
        <charset val="238"/>
      </rPr>
      <t xml:space="preserve"> ponudnik vnese gramaturo, ki jo dejansko ponuja in se razlikuje od zahtevane (npr. sok 0, 25 in ne 0, 20 l) ali če je v razpisnem obrazcu pri določenem živilu razpon (npr. riž pakiran od 1 do 10 kg, ponudnik pa konkretno ponudi 2 kg pakiranje). </t>
    </r>
  </si>
  <si>
    <t>Ponudniki pekovskega peciva morajo zagotavljati dostavo peciva velikosti 60 g, 80 g in 100 g. V stolpec L vpišejo težo 80 g, v stolpec M in N pa ceno za 80 g. Za ostale gramature bo cene predložil le izbrani ponudnik</t>
  </si>
  <si>
    <t xml:space="preserve"> </t>
  </si>
  <si>
    <r>
      <t>piščančje prsi v ovitku,</t>
    </r>
    <r>
      <rPr>
        <sz val="11"/>
        <rFont val="Arial Narrow"/>
        <family val="2"/>
        <charset val="238"/>
      </rPr>
      <t xml:space="preserve"> rezano ali v kosu, pakirano </t>
    </r>
  </si>
  <si>
    <t>piščančji šink</t>
  </si>
  <si>
    <t>ekološka skuta iz svežega (nehomogeniziranega) mleka</t>
  </si>
  <si>
    <t>ekološki sir iz svežega (nehomogeniziranega) mleka, poltrdi ali trdi</t>
  </si>
  <si>
    <t xml:space="preserve">maslo ekološko </t>
  </si>
  <si>
    <t>ekološko sveže mleko</t>
  </si>
  <si>
    <r>
      <t xml:space="preserve">V </t>
    </r>
    <r>
      <rPr>
        <b/>
        <sz val="10"/>
        <rFont val="Arial Narrow"/>
        <family val="2"/>
        <charset val="238"/>
      </rPr>
      <t>stolpec L</t>
    </r>
    <r>
      <rPr>
        <sz val="10"/>
        <rFont val="Arial Narrow"/>
        <family val="2"/>
        <charset val="238"/>
      </rPr>
      <t xml:space="preserve"> ponudnik vnese gramaturo, ki jo dejansko ponuja in se razlikuje od zahtevane (npr. sok 0, 25 in ne 0, 20 l) ali če je v razpisnem obrazcu pri določenem živilu razpon (npr. riž pakiran od 1 do 10 kg, ponudnik pa konkretno ponudi 2 kg pakiranje).</t>
    </r>
  </si>
  <si>
    <t>ekološka jabolka</t>
  </si>
  <si>
    <r>
      <t xml:space="preserve"> V</t>
    </r>
    <r>
      <rPr>
        <b/>
        <sz val="10"/>
        <rFont val="Arial Narrow"/>
        <family val="2"/>
        <charset val="238"/>
      </rPr>
      <t xml:space="preserve"> stolpec L</t>
    </r>
    <r>
      <rPr>
        <sz val="10"/>
        <rFont val="Arial Narrow"/>
        <family val="2"/>
        <charset val="238"/>
      </rPr>
      <t xml:space="preserve"> ponudnik vnese gramaturo, ki jo dejansko ponuja in se razlikuje od zahtevane (npr. sok 0, 25 in ne 0, 20 l) ali če je v razpisnem obrazcu pri določenem živilu razpon (npr. riž pakiran od 1 do 10 kg, ponudnik pa konkretno ponudi 2 kg pakiranje).</t>
    </r>
  </si>
  <si>
    <r>
      <t xml:space="preserve">V </t>
    </r>
    <r>
      <rPr>
        <b/>
        <sz val="10"/>
        <rFont val="Arial Narrow"/>
        <family val="2"/>
        <charset val="238"/>
      </rPr>
      <t>stolpec L</t>
    </r>
    <r>
      <rPr>
        <sz val="10"/>
        <rFont val="Arial Narrow"/>
        <family val="2"/>
        <charset val="238"/>
      </rPr>
      <t xml:space="preserve"> ponudnik vnese gramaturo, ki jo dejansko ponuja in se razlikuje od zahtevane (npr. sok 0, 25 in ne 0, 20 l) ali če je v razpisnem obrazcu pri določenem živilu razpon (npr. riž pakiran od 1 do 10 kg, ponudnik pa konkretno ponudi 2 kg pakiranje). </t>
    </r>
  </si>
  <si>
    <r>
      <t xml:space="preserve">V </t>
    </r>
    <r>
      <rPr>
        <b/>
        <sz val="10"/>
        <rFont val="Arial Narrow"/>
        <family val="2"/>
        <charset val="238"/>
      </rPr>
      <t>stolpec L</t>
    </r>
    <r>
      <rPr>
        <sz val="10"/>
        <rFont val="Arial Narrow"/>
        <family val="2"/>
        <charset val="238"/>
      </rPr>
      <t xml:space="preserve"> ponudnik vnese gramaturo, ki jo dejansko ponuja in se razlikuje od zahtevane (npr. sok 0, 25 in ne 0, 20 l) ali če je v razpisnem obrazcu pri določenem živilu razpon (npr. riž pakiran od 1 do 10 kg, ponudnik pa konkretno ponudi 2 kg pakiranje).  </t>
    </r>
  </si>
  <si>
    <t>Naročnik: Osnovna šola Ivana Skvarče, Cesta 9. avgusta 44, 1410 Zagorje ob Savi</t>
  </si>
  <si>
    <r>
      <t xml:space="preserve">V </t>
    </r>
    <r>
      <rPr>
        <b/>
        <sz val="10"/>
        <rFont val="Arial Narrow"/>
        <family val="2"/>
        <charset val="238"/>
      </rPr>
      <t>stolpec 10</t>
    </r>
    <r>
      <rPr>
        <sz val="10"/>
        <rFont val="Arial Narrow"/>
        <family val="2"/>
        <charset val="238"/>
      </rPr>
      <t xml:space="preserve"> ponudnik v posamezno celico vnese vrednost "1" za živila, ki so uvrščena v shemo kakovosti - razen za ekološka živila in živila iz shem kakovosti, kjer je shema že pogoj.. Za predračunski obrazec priloži kopijo veljavnih certifikatov za ponujena živila, na katere zapiše sklop in zaporedno/-e številko/-e živila iz ponudbenega predračuna, na katerega se certifikat nanaša.  </t>
    </r>
  </si>
  <si>
    <r>
      <t xml:space="preserve">V </t>
    </r>
    <r>
      <rPr>
        <b/>
        <sz val="10"/>
        <rFont val="Arial Narrow"/>
        <family val="2"/>
        <charset val="238"/>
      </rPr>
      <t>stolpec 10</t>
    </r>
    <r>
      <rPr>
        <sz val="10"/>
        <rFont val="Arial Narrow"/>
        <family val="2"/>
        <charset val="238"/>
      </rPr>
      <t xml:space="preserve"> ponudnik v posamezno celico vnese vrednost "1" za živila, ki so uvrščena v shemo kakovosti  - razen za ekološka živila in živila iz shem kakovosti, kjer je shema že pogoj.. Za predračunski obrazec priloži kopijo veljavnih certifikatov za ponujena živila, na katere zapiše sklop in zaporedno/-e številko/-e živila iz ponudbenega predračuna, na katerega se certifikat nanaša.  </t>
    </r>
  </si>
  <si>
    <r>
      <t xml:space="preserve">V </t>
    </r>
    <r>
      <rPr>
        <b/>
        <sz val="10"/>
        <rFont val="Arial Narrow"/>
        <family val="2"/>
        <charset val="238"/>
      </rPr>
      <t>stolpec 10</t>
    </r>
    <r>
      <rPr>
        <sz val="10"/>
        <rFont val="Arial Narrow"/>
        <family val="2"/>
        <charset val="238"/>
      </rPr>
      <t xml:space="preserve"> ponudnik v posamezno celico vnese vrednost "1" za živila, ki so uvrščena v shemo kakovosti  - razen za ekološka živila in živila iz shem kakovosti, kjer je shema že pogoj. Za predračunski obrazec priloži kopijo veljavnih certifikatov za ponujena živila, na katere zapiše sklop in zaporedno/-e številko/-e živila iz ponudbenega predračuna, na katerega se certifikat nanaša.   </t>
    </r>
  </si>
  <si>
    <r>
      <t xml:space="preserve">V </t>
    </r>
    <r>
      <rPr>
        <b/>
        <sz val="10"/>
        <rFont val="Arial Narrow"/>
        <family val="2"/>
        <charset val="238"/>
      </rPr>
      <t>stolpec 10</t>
    </r>
    <r>
      <rPr>
        <sz val="10"/>
        <rFont val="Arial Narrow"/>
        <family val="2"/>
        <charset val="238"/>
      </rPr>
      <t xml:space="preserve"> ponudnik v posamezno celico vnese vrednost "1" za živila, ki so uvrščena v shemo kakovosti - razen za ekološka živila in živila iz shem kakovosti, kjer je shema že pogoj. Za predračunski obrazec priloži kopijo veljavnih certifikatov za ponujena živila, na katere zapiše sklop in zaporedno/-e številko/-e živila iz ponudbenega predračuna, na katerega se certifikat nanaša.   </t>
    </r>
  </si>
  <si>
    <r>
      <t xml:space="preserve">V </t>
    </r>
    <r>
      <rPr>
        <b/>
        <sz val="10"/>
        <rFont val="Arial Narrow"/>
        <family val="2"/>
        <charset val="238"/>
      </rPr>
      <t>stolpec 10</t>
    </r>
    <r>
      <rPr>
        <sz val="10"/>
        <rFont val="Arial Narrow"/>
        <family val="2"/>
        <charset val="238"/>
      </rPr>
      <t xml:space="preserve"> ponudnik v posamezno celico vnese vrednost "1" za živila, ki so uvrščena v shemo kakovosti - razen za ekološka živila in živila iz shem kakovosti, kjer je shema že pogoj.. Za predračunski obrazec priloži kopijo veljavnih certifikatov za ponujena živila, na katere zapiše sklop in zaporedno/-e številko/-e živila iz ponudbenega predračuna, na katerega se certifikat nanaša.</t>
    </r>
  </si>
  <si>
    <r>
      <t xml:space="preserve">V </t>
    </r>
    <r>
      <rPr>
        <b/>
        <sz val="10"/>
        <rFont val="Arial Narrow"/>
        <family val="2"/>
        <charset val="238"/>
      </rPr>
      <t>stolpec 10</t>
    </r>
    <r>
      <rPr>
        <sz val="10"/>
        <rFont val="Arial Narrow"/>
        <family val="2"/>
        <charset val="238"/>
      </rPr>
      <t xml:space="preserve"> ponudnik v posamezno celico vnese vrednost "1" za živila, ki so uvrščena v shemo kakovosti - razen za ekološka živila in živila iz shem kakovosti, kjer je shema že pogoj, oziroma merilo le cena. Za predračunski obrazec priloži kopijo veljavnih certifikatov za ponujena živila, na katere zapiše sklop in zaporedno/-e številko/-e živila iz ponudbenega predračuna, na katerega se certifikat nanaša. </t>
    </r>
  </si>
  <si>
    <t>ARTIKEL UMAKNJEN IZ POPISA</t>
  </si>
  <si>
    <t>paradižnikov koncentrat 2,5 do 4,5 kg</t>
  </si>
  <si>
    <t>ARTIKEL ODSTRANJEN IZ POPISA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</si>
</sst>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26" x14ac:knownFonts="1">
    <font>
      <sz val="10"/>
      <name val="Arial"/>
      <charset val="238"/>
    </font>
    <font>
      <sz val="10"/>
      <name val="Arial Narrow"/>
      <family val="2"/>
      <charset val="238"/>
    </font>
    <font>
      <sz val="8"/>
      <name val="Arial"/>
      <family val="2"/>
      <charset val="238"/>
    </font>
    <font>
      <b/>
      <sz val="10"/>
      <name val="Arial Narrow"/>
      <family val="2"/>
      <charset val="238"/>
    </font>
    <font>
      <sz val="8"/>
      <name val="Arial"/>
      <family val="2"/>
      <charset val="238"/>
    </font>
    <font>
      <sz val="11"/>
      <name val="Arial Narrow"/>
      <family val="2"/>
      <charset val="238"/>
    </font>
    <font>
      <sz val="11"/>
      <name val="Arial"/>
      <family val="2"/>
      <charset val="238"/>
    </font>
    <font>
      <b/>
      <sz val="11"/>
      <name val="Arial Narrow"/>
      <family val="2"/>
      <charset val="238"/>
    </font>
    <font>
      <b/>
      <sz val="11"/>
      <name val="Arial"/>
      <family val="2"/>
      <charset val="238"/>
    </font>
    <font>
      <b/>
      <u/>
      <sz val="10"/>
      <name val="Arial Narrow"/>
      <family val="2"/>
      <charset val="238"/>
    </font>
    <font>
      <sz val="10"/>
      <color indexed="8"/>
      <name val="Calibri"/>
      <family val="2"/>
      <charset val="238"/>
    </font>
    <font>
      <sz val="11"/>
      <color rgb="FF006100"/>
      <name val="Calibri"/>
      <family val="2"/>
      <charset val="238"/>
      <scheme val="minor"/>
    </font>
    <font>
      <sz val="10"/>
      <name val="Arial"/>
      <family val="2"/>
      <charset val="238"/>
    </font>
    <font>
      <b/>
      <sz val="9"/>
      <name val="Arial Narrow"/>
      <family val="2"/>
      <charset val="238"/>
    </font>
    <font>
      <sz val="10"/>
      <color theme="1"/>
      <name val="Arial Narrow"/>
      <family val="2"/>
      <charset val="238"/>
    </font>
    <font>
      <sz val="11"/>
      <color rgb="FFFF0000"/>
      <name val="Arial Narrow"/>
      <family val="2"/>
      <charset val="238"/>
    </font>
    <font>
      <strike/>
      <sz val="11"/>
      <color rgb="FFFF0000"/>
      <name val="Arial Narrow"/>
      <family val="2"/>
      <charset val="238"/>
    </font>
    <font>
      <sz val="11"/>
      <color theme="1"/>
      <name val="Arial Narrow"/>
      <family val="2"/>
      <charset val="238"/>
    </font>
    <font>
      <b/>
      <sz val="11"/>
      <color theme="1"/>
      <name val="Arial Narrow"/>
      <family val="2"/>
      <charset val="238"/>
    </font>
    <font>
      <b/>
      <sz val="10"/>
      <name val="Calibri"/>
      <family val="2"/>
      <charset val="238"/>
      <scheme val="minor"/>
    </font>
    <font>
      <u/>
      <sz val="10"/>
      <name val="Arial Narrow"/>
      <family val="2"/>
      <charset val="238"/>
    </font>
    <font>
      <u/>
      <sz val="10"/>
      <name val="Arial"/>
      <family val="2"/>
      <charset val="238"/>
    </font>
    <font>
      <sz val="11"/>
      <color rgb="FFFF0000"/>
      <name val="Arial"/>
      <family val="2"/>
      <charset val="238"/>
    </font>
    <font>
      <b/>
      <sz val="11"/>
      <color rgb="FFFF0000"/>
      <name val="Arial Narrow"/>
      <family val="2"/>
      <charset val="238"/>
    </font>
    <font>
      <sz val="11"/>
      <color rgb="FF0070C0"/>
      <name val="Arial Narrow"/>
      <family val="2"/>
      <charset val="238"/>
    </font>
    <font>
      <sz val="11"/>
      <name val="Calibri"/>
      <family val="2"/>
      <charset val="238"/>
      <scheme val="minor"/>
    </font>
  </fonts>
  <fills count="10">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indexed="42"/>
        <bgColor indexed="64"/>
      </patternFill>
    </fill>
    <fill>
      <patternFill patternType="solid">
        <fgColor rgb="FFC6EFCE"/>
      </patternFill>
    </fill>
    <fill>
      <patternFill patternType="solid">
        <fgColor rgb="FF92D050"/>
        <bgColor indexed="64"/>
      </patternFill>
    </fill>
    <fill>
      <patternFill patternType="solid">
        <fgColor rgb="FFCCFFCC"/>
        <bgColor indexed="64"/>
      </patternFill>
    </fill>
    <fill>
      <patternFill patternType="solid">
        <fgColor theme="0"/>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1" fillId="5" borderId="0" applyNumberFormat="0" applyBorder="0" applyAlignment="0" applyProtection="0"/>
    <xf numFmtId="0" fontId="12" fillId="0" borderId="0"/>
  </cellStyleXfs>
  <cellXfs count="293">
    <xf numFmtId="0" fontId="0" fillId="0" borderId="0" xfId="0"/>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NumberFormat="1" applyFont="1" applyProtection="1">
      <protection locked="0"/>
    </xf>
    <xf numFmtId="2" fontId="3" fillId="0" borderId="0" xfId="0" applyNumberFormat="1" applyFont="1" applyProtection="1">
      <protection locked="0"/>
    </xf>
    <xf numFmtId="4" fontId="5" fillId="0" borderId="1" xfId="0" applyNumberFormat="1" applyFont="1" applyFill="1" applyBorder="1" applyAlignment="1" applyProtection="1">
      <alignment horizontal="center" vertical="top"/>
    </xf>
    <xf numFmtId="3" fontId="5" fillId="0" borderId="1" xfId="0" applyNumberFormat="1" applyFont="1" applyFill="1" applyBorder="1" applyAlignment="1" applyProtection="1">
      <alignment horizontal="center" vertical="center"/>
      <protection locked="0"/>
    </xf>
    <xf numFmtId="0" fontId="5" fillId="0" borderId="0" xfId="0" applyFont="1" applyProtection="1">
      <protection locked="0"/>
    </xf>
    <xf numFmtId="0" fontId="5" fillId="0" borderId="0" xfId="0" applyFont="1" applyAlignment="1" applyProtection="1">
      <alignment wrapText="1"/>
      <protection locked="0"/>
    </xf>
    <xf numFmtId="3" fontId="5" fillId="0" borderId="0" xfId="0" applyNumberFormat="1" applyFont="1" applyAlignment="1" applyProtection="1">
      <alignment horizontal="center"/>
      <protection locked="0"/>
    </xf>
    <xf numFmtId="0" fontId="5" fillId="0" borderId="0" xfId="0" applyFont="1" applyAlignment="1" applyProtection="1">
      <alignment horizontal="center"/>
      <protection locked="0"/>
    </xf>
    <xf numFmtId="4" fontId="5" fillId="0" borderId="0" xfId="0" applyNumberFormat="1" applyFont="1" applyAlignment="1" applyProtection="1">
      <protection locked="0"/>
    </xf>
    <xf numFmtId="0" fontId="6" fillId="0" borderId="0" xfId="0" applyFont="1" applyAlignment="1" applyProtection="1">
      <protection locked="0"/>
    </xf>
    <xf numFmtId="2" fontId="6" fillId="0" borderId="0" xfId="0" applyNumberFormat="1" applyFont="1" applyAlignment="1" applyProtection="1">
      <protection locked="0"/>
    </xf>
    <xf numFmtId="0" fontId="7" fillId="0" borderId="0" xfId="0" applyFont="1" applyAlignment="1" applyProtection="1">
      <protection locked="0"/>
    </xf>
    <xf numFmtId="2" fontId="5" fillId="0" borderId="0" xfId="0" applyNumberFormat="1" applyFont="1" applyProtection="1">
      <protection locked="0"/>
    </xf>
    <xf numFmtId="0" fontId="13" fillId="2" borderId="1" xfId="2" applyFont="1" applyFill="1" applyBorder="1" applyAlignment="1" applyProtection="1">
      <alignment horizontal="center" vertical="top" wrapText="1"/>
      <protection locked="0"/>
    </xf>
    <xf numFmtId="3" fontId="13" fillId="2" borderId="1" xfId="2" applyNumberFormat="1" applyFont="1" applyFill="1" applyBorder="1" applyAlignment="1" applyProtection="1">
      <alignment horizontal="center" vertical="top" wrapText="1"/>
      <protection locked="0"/>
    </xf>
    <xf numFmtId="4" fontId="13" fillId="2" borderId="1" xfId="2" applyNumberFormat="1" applyFont="1" applyFill="1" applyBorder="1" applyAlignment="1" applyProtection="1">
      <alignment horizontal="center" vertical="top" wrapText="1"/>
      <protection locked="0"/>
    </xf>
    <xf numFmtId="0" fontId="0" fillId="0" borderId="1" xfId="0" applyFill="1" applyBorder="1" applyProtection="1">
      <protection locked="0"/>
    </xf>
    <xf numFmtId="0" fontId="7" fillId="4" borderId="2" xfId="0" applyFont="1" applyFill="1" applyBorder="1" applyAlignment="1" applyProtection="1">
      <alignment vertical="center"/>
      <protection locked="0"/>
    </xf>
    <xf numFmtId="0" fontId="7" fillId="4" borderId="3" xfId="0" applyFont="1" applyFill="1" applyBorder="1" applyAlignment="1" applyProtection="1">
      <alignment vertical="center" wrapText="1"/>
      <protection locked="0"/>
    </xf>
    <xf numFmtId="0" fontId="5" fillId="0" borderId="2" xfId="0" applyFont="1" applyBorder="1" applyAlignment="1" applyProtection="1">
      <alignment horizontal="left" vertical="center" wrapText="1"/>
      <protection locked="0"/>
    </xf>
    <xf numFmtId="0" fontId="5" fillId="0" borderId="2" xfId="0" applyFont="1" applyFill="1" applyBorder="1" applyAlignment="1" applyProtection="1">
      <alignment vertical="center" wrapText="1"/>
      <protection locked="0"/>
    </xf>
    <xf numFmtId="3"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top"/>
      <protection locked="0"/>
    </xf>
    <xf numFmtId="164" fontId="5" fillId="0" borderId="1" xfId="0" applyNumberFormat="1" applyFont="1" applyFill="1" applyBorder="1" applyAlignment="1" applyProtection="1">
      <alignment horizontal="center" vertical="top"/>
      <protection locked="0"/>
    </xf>
    <xf numFmtId="4" fontId="5" fillId="0" borderId="1" xfId="0" applyNumberFormat="1" applyFont="1" applyFill="1" applyBorder="1" applyAlignment="1" applyProtection="1">
      <alignment horizontal="center" vertical="top"/>
      <protection locked="0"/>
    </xf>
    <xf numFmtId="1" fontId="5" fillId="0" borderId="1" xfId="0" applyNumberFormat="1" applyFont="1" applyFill="1" applyBorder="1" applyAlignment="1" applyProtection="1">
      <alignment horizontal="center" vertical="top"/>
      <protection locked="0"/>
    </xf>
    <xf numFmtId="2" fontId="5" fillId="0" borderId="1" xfId="0" applyNumberFormat="1" applyFont="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xf numFmtId="3" fontId="17" fillId="0" borderId="1"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1" xfId="0" applyNumberFormat="1" applyFont="1" applyFill="1" applyBorder="1" applyAlignment="1" applyProtection="1">
      <alignment horizontal="center" vertical="top"/>
      <protection locked="0"/>
    </xf>
    <xf numFmtId="4" fontId="17" fillId="0" borderId="1" xfId="0" applyNumberFormat="1" applyFont="1" applyFill="1" applyBorder="1" applyAlignment="1" applyProtection="1">
      <alignment horizontal="center" vertical="top"/>
      <protection locked="0"/>
    </xf>
    <xf numFmtId="0" fontId="15" fillId="0" borderId="0" xfId="0" applyFont="1" applyProtection="1">
      <protection locked="0"/>
    </xf>
    <xf numFmtId="3" fontId="17"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7" fillId="0" borderId="3" xfId="0" applyFont="1" applyFill="1" applyBorder="1" applyAlignment="1" applyProtection="1">
      <alignment vertical="center" wrapText="1"/>
      <protection locked="0"/>
    </xf>
    <xf numFmtId="4" fontId="7" fillId="0" borderId="1" xfId="0" quotePrefix="1"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3" fontId="7" fillId="0" borderId="1" xfId="0" applyNumberFormat="1" applyFont="1" applyFill="1" applyBorder="1" applyAlignment="1" applyProtection="1">
      <alignment horizontal="center" vertical="center"/>
      <protection locked="0"/>
    </xf>
    <xf numFmtId="2" fontId="7" fillId="0" borderId="1" xfId="0" applyNumberFormat="1" applyFont="1" applyBorder="1" applyAlignment="1" applyProtection="1">
      <alignment horizontal="center" vertical="center" wrapText="1"/>
      <protection locked="0"/>
    </xf>
    <xf numFmtId="4" fontId="7" fillId="0" borderId="1" xfId="0" applyNumberFormat="1" applyFont="1" applyFill="1" applyBorder="1" applyAlignment="1" applyProtection="1">
      <alignment horizontal="center" vertical="top"/>
      <protection locked="0"/>
    </xf>
    <xf numFmtId="0" fontId="7" fillId="4" borderId="6" xfId="0" applyFont="1" applyFill="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wrapText="1"/>
      <protection locked="0"/>
    </xf>
    <xf numFmtId="4" fontId="5" fillId="0" borderId="1"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left" vertical="center" wrapText="1"/>
      <protection locked="0"/>
    </xf>
    <xf numFmtId="3" fontId="7" fillId="0" borderId="1" xfId="0" quotePrefix="1" applyNumberFormat="1" applyFont="1" applyBorder="1" applyAlignment="1" applyProtection="1">
      <alignment horizontal="center" vertical="center"/>
      <protection locked="0"/>
    </xf>
    <xf numFmtId="4" fontId="7" fillId="0" borderId="1" xfId="0" quotePrefix="1" applyNumberFormat="1" applyFont="1" applyBorder="1" applyAlignment="1" applyProtection="1">
      <alignment horizontal="center" vertical="center"/>
      <protection locked="0"/>
    </xf>
    <xf numFmtId="0" fontId="7" fillId="7" borderId="1" xfId="0" applyFont="1" applyFill="1" applyBorder="1" applyAlignment="1" applyProtection="1">
      <alignment horizontal="left" vertical="center"/>
      <protection locked="0"/>
    </xf>
    <xf numFmtId="0" fontId="7" fillId="7" borderId="2" xfId="0" applyFont="1" applyFill="1" applyBorder="1" applyAlignment="1" applyProtection="1">
      <alignment vertical="center" wrapText="1"/>
      <protection locked="0"/>
    </xf>
    <xf numFmtId="3" fontId="5" fillId="7" borderId="1" xfId="0" applyNumberFormat="1"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1" xfId="0" applyNumberFormat="1" applyFont="1" applyFill="1" applyBorder="1" applyAlignment="1" applyProtection="1">
      <alignment horizontal="center" vertical="center" wrapText="1"/>
      <protection locked="0"/>
    </xf>
    <xf numFmtId="4" fontId="5" fillId="7" borderId="1" xfId="0" applyNumberFormat="1" applyFont="1" applyFill="1" applyBorder="1" applyAlignment="1" applyProtection="1">
      <alignment horizontal="center" vertical="center" wrapText="1"/>
      <protection locked="0"/>
    </xf>
    <xf numFmtId="4" fontId="5" fillId="7" borderId="1" xfId="0" applyNumberFormat="1" applyFont="1" applyFill="1" applyBorder="1" applyAlignment="1" applyProtection="1">
      <alignment horizontal="center" vertical="center"/>
      <protection locked="0"/>
    </xf>
    <xf numFmtId="3" fontId="7" fillId="7" borderId="1" xfId="0" quotePrefix="1" applyNumberFormat="1" applyFont="1" applyFill="1" applyBorder="1" applyAlignment="1" applyProtection="1">
      <alignment horizontal="center" vertical="center"/>
      <protection locked="0"/>
    </xf>
    <xf numFmtId="0" fontId="17" fillId="0" borderId="1" xfId="0" applyFont="1" applyBorder="1" applyAlignment="1" applyProtection="1">
      <alignment horizontal="left" vertical="center" wrapText="1"/>
      <protection locked="0"/>
    </xf>
    <xf numFmtId="0" fontId="17" fillId="0" borderId="1" xfId="0" applyNumberFormat="1" applyFont="1" applyFill="1" applyBorder="1" applyAlignment="1" applyProtection="1">
      <alignment horizontal="center" vertical="center" wrapText="1"/>
      <protection locked="0"/>
    </xf>
    <xf numFmtId="4" fontId="17" fillId="0" borderId="1" xfId="0" applyNumberFormat="1" applyFont="1" applyFill="1" applyBorder="1" applyAlignment="1" applyProtection="1">
      <alignment horizontal="center" vertical="center"/>
      <protection locked="0"/>
    </xf>
    <xf numFmtId="3" fontId="18" fillId="0" borderId="1" xfId="0" quotePrefix="1" applyNumberFormat="1" applyFont="1" applyBorder="1" applyAlignment="1" applyProtection="1">
      <alignment horizontal="center" vertical="center"/>
      <protection locked="0"/>
    </xf>
    <xf numFmtId="0" fontId="7" fillId="0" borderId="2" xfId="0" applyFont="1" applyBorder="1" applyAlignment="1" applyProtection="1">
      <alignment vertical="center"/>
      <protection locked="0"/>
    </xf>
    <xf numFmtId="0" fontId="7" fillId="7" borderId="3" xfId="0" applyFont="1" applyFill="1" applyBorder="1" applyAlignment="1" applyProtection="1">
      <alignment vertical="center" wrapText="1"/>
      <protection locked="0"/>
    </xf>
    <xf numFmtId="0" fontId="7" fillId="7" borderId="6" xfId="0" applyFont="1" applyFill="1" applyBorder="1" applyAlignment="1" applyProtection="1">
      <alignment vertical="center" wrapText="1"/>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0" fontId="1" fillId="0" borderId="0" xfId="0" applyFont="1" applyProtection="1">
      <protection locked="0"/>
    </xf>
    <xf numFmtId="2" fontId="1" fillId="0" borderId="0" xfId="0" applyNumberFormat="1" applyFont="1" applyProtection="1">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1" fillId="0" borderId="0" xfId="0" applyFont="1" applyAlignment="1" applyProtection="1">
      <alignment wrapText="1"/>
      <protection locked="0"/>
    </xf>
    <xf numFmtId="2" fontId="1" fillId="0" borderId="0" xfId="0" applyNumberFormat="1" applyFont="1" applyAlignment="1" applyProtection="1">
      <alignment wrapText="1"/>
      <protection locked="0"/>
    </xf>
    <xf numFmtId="2" fontId="1" fillId="0" borderId="0" xfId="0" applyNumberFormat="1" applyFont="1" applyBorder="1" applyAlignment="1" applyProtection="1">
      <alignment vertical="center" wrapText="1"/>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2" fontId="1" fillId="0" borderId="0" xfId="0" applyNumberFormat="1" applyFont="1" applyAlignment="1" applyProtection="1">
      <alignment vertical="center" wrapText="1"/>
      <protection locked="0"/>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0" borderId="0" xfId="0" applyFont="1" applyAlignment="1" applyProtection="1">
      <protection locked="0"/>
    </xf>
    <xf numFmtId="0" fontId="1" fillId="0" borderId="0" xfId="0" applyFont="1" applyAlignment="1" applyProtection="1">
      <alignment horizontal="left" wrapText="1"/>
      <protection locked="0"/>
    </xf>
    <xf numFmtId="0" fontId="1" fillId="0" borderId="0" xfId="0" applyNumberFormat="1" applyFont="1" applyAlignment="1" applyProtection="1">
      <alignment wrapText="1"/>
      <protection locked="0"/>
    </xf>
    <xf numFmtId="0" fontId="7" fillId="0" borderId="0" xfId="0" applyFont="1" applyAlignment="1" applyProtection="1">
      <alignment wrapText="1"/>
      <protection locked="0"/>
    </xf>
    <xf numFmtId="3" fontId="6"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4" fontId="5" fillId="0" borderId="0" xfId="0" applyNumberFormat="1" applyFont="1" applyProtection="1">
      <protection locked="0"/>
    </xf>
    <xf numFmtId="3" fontId="7" fillId="0" borderId="1" xfId="0" quotePrefix="1" applyNumberFormat="1" applyFont="1" applyFill="1" applyBorder="1" applyAlignment="1" applyProtection="1">
      <alignment horizontal="center" vertical="center"/>
    </xf>
    <xf numFmtId="4" fontId="7" fillId="0" borderId="1" xfId="0" quotePrefix="1" applyNumberFormat="1" applyFont="1" applyFill="1" applyBorder="1" applyAlignment="1" applyProtection="1">
      <alignment horizontal="center" vertical="center"/>
    </xf>
    <xf numFmtId="3" fontId="7" fillId="0" borderId="1" xfId="0" quotePrefix="1" applyNumberFormat="1" applyFont="1" applyBorder="1" applyAlignment="1" applyProtection="1">
      <alignment horizontal="center" vertical="center"/>
    </xf>
    <xf numFmtId="4" fontId="7" fillId="0" borderId="1" xfId="0" quotePrefix="1" applyNumberFormat="1" applyFont="1" applyBorder="1" applyAlignment="1" applyProtection="1">
      <alignment horizontal="center" vertical="center"/>
    </xf>
    <xf numFmtId="0" fontId="6" fillId="0" borderId="0" xfId="0" applyFont="1" applyAlignment="1" applyProtection="1">
      <alignment wrapText="1"/>
      <protection locked="0"/>
    </xf>
    <xf numFmtId="0" fontId="18" fillId="4" borderId="2" xfId="0" applyFont="1" applyFill="1" applyBorder="1" applyAlignment="1" applyProtection="1">
      <alignment vertical="center"/>
      <protection locked="0"/>
    </xf>
    <xf numFmtId="0" fontId="18" fillId="4" borderId="3" xfId="0" applyFont="1" applyFill="1" applyBorder="1" applyAlignment="1" applyProtection="1">
      <alignment vertical="center" wrapText="1"/>
      <protection locked="0"/>
    </xf>
    <xf numFmtId="0" fontId="15" fillId="0" borderId="1" xfId="0" applyNumberFormat="1" applyFont="1" applyFill="1" applyBorder="1" applyAlignment="1" applyProtection="1">
      <alignment horizontal="center" vertical="center" wrapText="1"/>
      <protection locked="0"/>
    </xf>
    <xf numFmtId="0" fontId="16" fillId="0" borderId="0" xfId="0" applyFont="1" applyProtection="1">
      <protection locked="0"/>
    </xf>
    <xf numFmtId="0" fontId="7" fillId="0" borderId="2" xfId="0" applyFont="1" applyFill="1" applyBorder="1" applyAlignment="1" applyProtection="1">
      <alignment vertical="center" wrapText="1"/>
      <protection locked="0"/>
    </xf>
    <xf numFmtId="0" fontId="17" fillId="0" borderId="2" xfId="0" applyFont="1" applyBorder="1" applyAlignment="1" applyProtection="1">
      <alignment horizontal="left" vertical="center" wrapText="1"/>
      <protection locked="0"/>
    </xf>
    <xf numFmtId="0" fontId="15" fillId="0" borderId="1" xfId="0" applyNumberFormat="1" applyFont="1" applyFill="1" applyBorder="1" applyAlignment="1" applyProtection="1">
      <alignment horizontal="center" vertical="top"/>
      <protection locked="0"/>
    </xf>
    <xf numFmtId="0" fontId="7" fillId="0" borderId="2" xfId="0" applyFont="1" applyBorder="1" applyAlignment="1" applyProtection="1">
      <alignment vertical="center" wrapText="1"/>
      <protection locked="0"/>
    </xf>
    <xf numFmtId="0" fontId="5" fillId="0" borderId="0" xfId="0" applyFont="1" applyAlignment="1" applyProtection="1">
      <protection locked="0"/>
    </xf>
    <xf numFmtId="0" fontId="5" fillId="0" borderId="7" xfId="0" applyFont="1" applyBorder="1" applyAlignment="1" applyProtection="1">
      <protection locked="0"/>
    </xf>
    <xf numFmtId="0" fontId="0" fillId="0" borderId="0" xfId="0" applyAlignment="1" applyProtection="1">
      <protection locked="0"/>
    </xf>
    <xf numFmtId="164" fontId="5" fillId="0" borderId="0" xfId="0" applyNumberFormat="1" applyFont="1" applyFill="1" applyBorder="1" applyAlignment="1" applyProtection="1">
      <alignment horizontal="center" vertical="top"/>
      <protection locked="0"/>
    </xf>
    <xf numFmtId="4" fontId="5" fillId="0" borderId="0" xfId="0" applyNumberFormat="1" applyFont="1" applyFill="1" applyBorder="1" applyAlignment="1" applyProtection="1">
      <alignment horizontal="center" vertical="top"/>
      <protection locked="0"/>
    </xf>
    <xf numFmtId="0" fontId="5" fillId="0" borderId="0" xfId="0" applyFont="1" applyBorder="1" applyAlignment="1" applyProtection="1">
      <protection locked="0"/>
    </xf>
    <xf numFmtId="0" fontId="0" fillId="0" borderId="0" xfId="0" applyAlignment="1" applyProtection="1">
      <alignment vertical="center"/>
      <protection locked="0"/>
    </xf>
    <xf numFmtId="0" fontId="1" fillId="0" borderId="0" xfId="0" applyFont="1" applyBorder="1" applyProtection="1">
      <protection locked="0"/>
    </xf>
    <xf numFmtId="0" fontId="1" fillId="0" borderId="0" xfId="0" applyFont="1" applyBorder="1" applyAlignment="1" applyProtection="1">
      <alignment wrapText="1"/>
      <protection locked="0"/>
    </xf>
    <xf numFmtId="4" fontId="17" fillId="0" borderId="1" xfId="0" applyNumberFormat="1" applyFont="1" applyFill="1" applyBorder="1" applyAlignment="1" applyProtection="1">
      <alignment horizontal="center" vertical="top"/>
    </xf>
    <xf numFmtId="0" fontId="12" fillId="0" borderId="1" xfId="0" applyFont="1" applyBorder="1" applyAlignment="1" applyProtection="1">
      <alignment horizontal="center"/>
    </xf>
    <xf numFmtId="3" fontId="7" fillId="0" borderId="1" xfId="0" applyNumberFormat="1" applyFont="1" applyFill="1" applyBorder="1" applyAlignment="1" applyProtection="1">
      <alignment horizontal="center" vertical="center"/>
    </xf>
    <xf numFmtId="0" fontId="5" fillId="0" borderId="0" xfId="0" applyFont="1" applyAlignment="1" applyProtection="1">
      <alignment horizontal="left" wrapText="1"/>
      <protection locked="0"/>
    </xf>
    <xf numFmtId="0" fontId="6" fillId="0" borderId="0" xfId="0" applyFont="1" applyProtection="1">
      <protection locked="0"/>
    </xf>
    <xf numFmtId="0" fontId="7" fillId="4" borderId="5" xfId="0" applyFont="1" applyFill="1" applyBorder="1" applyAlignment="1" applyProtection="1">
      <alignment vertical="top"/>
      <protection locked="0"/>
    </xf>
    <xf numFmtId="0" fontId="6" fillId="4" borderId="5" xfId="0" applyFont="1" applyFill="1" applyBorder="1" applyAlignment="1" applyProtection="1">
      <alignment vertical="top" wrapText="1"/>
      <protection locked="0"/>
    </xf>
    <xf numFmtId="0" fontId="6" fillId="0" borderId="5" xfId="0" applyFont="1" applyBorder="1" applyAlignment="1" applyProtection="1">
      <alignment vertical="top" wrapText="1"/>
      <protection locked="0"/>
    </xf>
    <xf numFmtId="49" fontId="5" fillId="0" borderId="1" xfId="0" applyNumberFormat="1" applyFont="1" applyFill="1" applyBorder="1" applyAlignment="1" applyProtection="1">
      <alignment horizontal="left" vertical="center" wrapText="1"/>
      <protection locked="0"/>
    </xf>
    <xf numFmtId="165" fontId="5" fillId="0" borderId="1" xfId="0" applyNumberFormat="1" applyFont="1" applyFill="1" applyBorder="1" applyAlignment="1" applyProtection="1">
      <alignment horizontal="center" vertical="center" wrapText="1"/>
      <protection locked="0"/>
    </xf>
    <xf numFmtId="4"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7" fillId="4" borderId="2" xfId="1" applyFont="1" applyFill="1" applyBorder="1" applyAlignment="1" applyProtection="1">
      <alignment vertical="center"/>
      <protection locked="0"/>
    </xf>
    <xf numFmtId="0" fontId="7" fillId="4" borderId="3" xfId="0" applyFont="1" applyFill="1" applyBorder="1" applyAlignment="1" applyProtection="1">
      <alignment vertical="center"/>
      <protection locked="0"/>
    </xf>
    <xf numFmtId="0" fontId="5" fillId="3" borderId="1" xfId="0" applyFont="1" applyFill="1" applyBorder="1" applyAlignment="1" applyProtection="1">
      <alignment horizontal="left" vertical="center" wrapText="1"/>
      <protection locked="0"/>
    </xf>
    <xf numFmtId="0" fontId="7" fillId="4" borderId="4" xfId="1" applyFont="1" applyFill="1" applyBorder="1" applyAlignment="1" applyProtection="1">
      <alignment vertical="center"/>
      <protection locked="0"/>
    </xf>
    <xf numFmtId="0" fontId="7" fillId="4" borderId="7" xfId="0" applyFont="1" applyFill="1" applyBorder="1" applyAlignment="1" applyProtection="1">
      <alignment vertical="center"/>
      <protection locked="0"/>
    </xf>
    <xf numFmtId="0" fontId="5" fillId="3" borderId="1" xfId="0" applyFont="1" applyFill="1" applyBorder="1" applyAlignment="1" applyProtection="1">
      <alignment horizontal="left" wrapText="1"/>
      <protection locked="0"/>
    </xf>
    <xf numFmtId="0" fontId="5" fillId="0" borderId="1" xfId="0" applyFont="1" applyBorder="1" applyAlignment="1" applyProtection="1">
      <alignment horizontal="left" wrapText="1"/>
      <protection locked="0"/>
    </xf>
    <xf numFmtId="0" fontId="5" fillId="0" borderId="1" xfId="0" applyFont="1" applyBorder="1" applyAlignment="1" applyProtection="1">
      <alignment horizontal="left" vertical="top" wrapText="1"/>
      <protection locked="0"/>
    </xf>
    <xf numFmtId="1" fontId="5" fillId="0" borderId="1" xfId="0" applyNumberFormat="1" applyFont="1" applyFill="1" applyBorder="1" applyAlignment="1" applyProtection="1">
      <alignment horizontal="center" vertical="center"/>
      <protection locked="0"/>
    </xf>
    <xf numFmtId="0" fontId="5" fillId="0" borderId="4" xfId="0" applyFont="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5" fillId="0" borderId="0" xfId="0" applyFont="1" applyBorder="1" applyAlignment="1" applyProtection="1">
      <alignment horizontal="left" vertical="top" wrapText="1"/>
      <protection locked="0"/>
    </xf>
    <xf numFmtId="0" fontId="7" fillId="0" borderId="0" xfId="0" applyFont="1" applyAlignment="1" applyProtection="1">
      <alignment horizontal="left" wrapText="1"/>
      <protection locked="0"/>
    </xf>
    <xf numFmtId="0" fontId="9" fillId="0" borderId="0" xfId="0" applyFont="1" applyAlignment="1" applyProtection="1">
      <alignment wrapText="1"/>
      <protection locked="0"/>
    </xf>
    <xf numFmtId="0" fontId="14" fillId="0" borderId="0" xfId="0" applyFont="1" applyAlignment="1" applyProtection="1">
      <alignment wrapText="1"/>
      <protection locked="0"/>
    </xf>
    <xf numFmtId="0" fontId="1" fillId="0" borderId="0" xfId="0" applyFont="1" applyAlignment="1" applyProtection="1">
      <alignment horizontal="center"/>
      <protection locked="0"/>
    </xf>
    <xf numFmtId="4" fontId="1" fillId="0" borderId="0" xfId="0" applyNumberFormat="1" applyFont="1" applyAlignment="1" applyProtection="1">
      <alignment horizontal="center"/>
      <protection locked="0"/>
    </xf>
    <xf numFmtId="4" fontId="1" fillId="0" borderId="0" xfId="0" applyNumberFormat="1" applyFont="1" applyProtection="1">
      <protection locked="0"/>
    </xf>
    <xf numFmtId="0" fontId="10" fillId="0" borderId="0" xfId="0" applyFont="1" applyProtection="1">
      <protection locked="0"/>
    </xf>
    <xf numFmtId="0" fontId="6" fillId="0" borderId="0" xfId="0" applyFont="1" applyAlignment="1" applyProtection="1">
      <alignment horizontal="left" wrapText="1"/>
      <protection locked="0"/>
    </xf>
    <xf numFmtId="3" fontId="5" fillId="0" borderId="1" xfId="0" applyNumberFormat="1" applyFont="1" applyFill="1" applyBorder="1" applyAlignment="1" applyProtection="1">
      <alignment horizontal="center" vertical="center"/>
    </xf>
    <xf numFmtId="1" fontId="5" fillId="0" borderId="1" xfId="0" applyNumberFormat="1" applyFont="1" applyFill="1" applyBorder="1" applyAlignment="1" applyProtection="1">
      <alignment horizontal="center" vertical="center"/>
    </xf>
    <xf numFmtId="0" fontId="7" fillId="4" borderId="4" xfId="0" applyFont="1" applyFill="1" applyBorder="1" applyAlignment="1" applyProtection="1">
      <alignment vertical="center"/>
      <protection locked="0"/>
    </xf>
    <xf numFmtId="0" fontId="7" fillId="4" borderId="7" xfId="0" applyFont="1" applyFill="1" applyBorder="1" applyAlignment="1" applyProtection="1">
      <alignment vertical="center" wrapText="1"/>
      <protection locked="0"/>
    </xf>
    <xf numFmtId="0" fontId="6" fillId="0" borderId="1" xfId="0" applyFont="1" applyBorder="1" applyAlignment="1" applyProtection="1">
      <alignment horizontal="center"/>
      <protection locked="0"/>
    </xf>
    <xf numFmtId="4" fontId="7" fillId="0" borderId="1" xfId="0" applyNumberFormat="1" applyFont="1" applyFill="1" applyBorder="1" applyAlignment="1" applyProtection="1">
      <alignment horizontal="center" vertical="center" wrapText="1"/>
      <protection locked="0"/>
    </xf>
    <xf numFmtId="0" fontId="8" fillId="0" borderId="1" xfId="0" applyFont="1" applyBorder="1" applyAlignment="1" applyProtection="1">
      <alignment horizontal="center"/>
      <protection locked="0"/>
    </xf>
    <xf numFmtId="0" fontId="7" fillId="4" borderId="1" xfId="0" applyFont="1" applyFill="1" applyBorder="1" applyAlignment="1" applyProtection="1">
      <alignment vertical="center"/>
      <protection locked="0"/>
    </xf>
    <xf numFmtId="0" fontId="7" fillId="4" borderId="1" xfId="0" applyFont="1" applyFill="1" applyBorder="1" applyAlignment="1" applyProtection="1">
      <alignment vertical="center" wrapText="1"/>
      <protection locked="0"/>
    </xf>
    <xf numFmtId="0" fontId="7" fillId="0" borderId="1" xfId="0" applyFont="1" applyFill="1" applyBorder="1" applyAlignment="1" applyProtection="1">
      <alignment horizontal="left" vertical="center" wrapText="1"/>
      <protection locked="0"/>
    </xf>
    <xf numFmtId="0" fontId="6" fillId="0" borderId="1" xfId="0" applyFont="1" applyBorder="1" applyProtection="1">
      <protection locked="0"/>
    </xf>
    <xf numFmtId="0" fontId="7" fillId="5" borderId="2" xfId="1" applyFont="1" applyBorder="1" applyAlignment="1" applyProtection="1">
      <alignment vertical="center"/>
      <protection locked="0"/>
    </xf>
    <xf numFmtId="0" fontId="11" fillId="5" borderId="3" xfId="1" applyBorder="1" applyAlignment="1" applyProtection="1">
      <alignment vertical="center" wrapText="1"/>
      <protection locked="0"/>
    </xf>
    <xf numFmtId="0" fontId="11" fillId="5" borderId="6" xfId="1" applyBorder="1" applyAlignment="1" applyProtection="1">
      <alignment vertical="center" wrapText="1"/>
      <protection locked="0"/>
    </xf>
    <xf numFmtId="0" fontId="8" fillId="0" borderId="1" xfId="0" applyFont="1" applyBorder="1" applyProtection="1">
      <protection locked="0"/>
    </xf>
    <xf numFmtId="0" fontId="5" fillId="0" borderId="0"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3" fontId="7" fillId="0" borderId="0" xfId="0" quotePrefix="1" applyNumberFormat="1" applyFont="1" applyBorder="1" applyAlignment="1" applyProtection="1">
      <alignment horizontal="center" vertical="center"/>
      <protection locked="0"/>
    </xf>
    <xf numFmtId="4" fontId="7" fillId="0" borderId="0" xfId="0" quotePrefix="1" applyNumberFormat="1" applyFont="1" applyBorder="1" applyAlignment="1" applyProtection="1">
      <alignment horizontal="center" vertical="center"/>
      <protection locked="0"/>
    </xf>
    <xf numFmtId="4" fontId="7" fillId="0" borderId="0" xfId="0" quotePrefix="1" applyNumberFormat="1" applyFont="1" applyFill="1" applyBorder="1" applyAlignment="1" applyProtection="1">
      <alignment horizontal="center" vertical="center"/>
      <protection locked="0"/>
    </xf>
    <xf numFmtId="0" fontId="8" fillId="0" borderId="0" xfId="0" applyFont="1" applyBorder="1" applyProtection="1">
      <protection locked="0"/>
    </xf>
    <xf numFmtId="0" fontId="3" fillId="0" borderId="0" xfId="0" applyFont="1" applyAlignment="1" applyProtection="1">
      <alignment wrapText="1"/>
      <protection locked="0"/>
    </xf>
    <xf numFmtId="0" fontId="3" fillId="0" borderId="0" xfId="0" applyFont="1" applyAlignment="1" applyProtection="1">
      <alignment horizontal="center"/>
      <protection locked="0"/>
    </xf>
    <xf numFmtId="4" fontId="3" fillId="0" borderId="0" xfId="0" applyNumberFormat="1" applyFont="1" applyProtection="1">
      <protection locked="0"/>
    </xf>
    <xf numFmtId="3"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4"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7" fillId="4" borderId="4" xfId="0" applyFont="1" applyFill="1" applyBorder="1" applyAlignment="1" applyProtection="1">
      <alignment vertical="top"/>
      <protection locked="0"/>
    </xf>
    <xf numFmtId="0" fontId="7" fillId="4" borderId="7" xfId="0" applyFont="1" applyFill="1" applyBorder="1" applyAlignment="1" applyProtection="1">
      <alignment vertical="top" wrapText="1"/>
      <protection locked="0"/>
    </xf>
    <xf numFmtId="0" fontId="5" fillId="0" borderId="1"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0" xfId="0" applyNumberFormat="1" applyFont="1" applyAlignment="1" applyProtection="1">
      <alignment wrapText="1"/>
      <protection locked="0"/>
    </xf>
    <xf numFmtId="0" fontId="5" fillId="0" borderId="0" xfId="0" applyNumberFormat="1" applyFont="1" applyAlignment="1" applyProtection="1">
      <alignment wrapText="1"/>
      <protection locked="0"/>
    </xf>
    <xf numFmtId="3" fontId="5" fillId="0" borderId="1" xfId="0" applyNumberFormat="1" applyFont="1" applyBorder="1" applyAlignment="1" applyProtection="1">
      <alignment horizontal="center" vertical="center" wrapText="1"/>
    </xf>
    <xf numFmtId="0" fontId="5" fillId="0" borderId="1" xfId="0" applyNumberFormat="1" applyFont="1" applyBorder="1" applyAlignment="1" applyProtection="1">
      <alignment horizontal="left" vertical="center" wrapText="1"/>
      <protection locked="0"/>
    </xf>
    <xf numFmtId="0" fontId="5" fillId="0" borderId="1" xfId="0" applyNumberFormat="1" applyFont="1" applyFill="1" applyBorder="1" applyAlignment="1" applyProtection="1">
      <alignment horizontal="left" vertical="center" wrapText="1"/>
      <protection locked="0"/>
    </xf>
    <xf numFmtId="0" fontId="7" fillId="0" borderId="1" xfId="0" applyNumberFormat="1" applyFont="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6" fillId="0" borderId="0" xfId="0" applyFont="1" applyFill="1" applyBorder="1" applyAlignment="1" applyProtection="1">
      <protection locked="0"/>
    </xf>
    <xf numFmtId="0" fontId="6" fillId="0" borderId="0" xfId="0" applyFont="1" applyFill="1" applyBorder="1" applyProtection="1">
      <protection locked="0"/>
    </xf>
    <xf numFmtId="0" fontId="6" fillId="2" borderId="0" xfId="0" applyFont="1" applyFill="1" applyBorder="1" applyProtection="1">
      <protection locked="0"/>
    </xf>
    <xf numFmtId="0" fontId="6" fillId="0" borderId="0" xfId="0" applyFont="1" applyFill="1" applyProtection="1">
      <protection locked="0"/>
    </xf>
    <xf numFmtId="0" fontId="6" fillId="0" borderId="0" xfId="0" applyNumberFormat="1" applyFont="1" applyProtection="1">
      <protection locked="0"/>
    </xf>
    <xf numFmtId="0" fontId="5" fillId="0" borderId="0" xfId="0" applyFont="1" applyAlignment="1" applyProtection="1">
      <alignment vertical="center" wrapText="1"/>
      <protection locked="0"/>
    </xf>
    <xf numFmtId="0" fontId="5" fillId="0" borderId="1" xfId="0" applyFont="1" applyBorder="1" applyAlignment="1" applyProtection="1">
      <alignment vertical="center" wrapText="1"/>
      <protection locked="0"/>
    </xf>
    <xf numFmtId="165" fontId="5" fillId="0" borderId="1" xfId="0" applyNumberFormat="1" applyFont="1" applyFill="1" applyBorder="1" applyAlignment="1" applyProtection="1">
      <alignment horizontal="right" vertical="center" wrapText="1"/>
      <protection locked="0"/>
    </xf>
    <xf numFmtId="0" fontId="5" fillId="0" borderId="1" xfId="0" applyFont="1" applyBorder="1" applyProtection="1">
      <protection locked="0"/>
    </xf>
    <xf numFmtId="0" fontId="5" fillId="0" borderId="1" xfId="0" applyFont="1" applyFill="1" applyBorder="1" applyAlignment="1" applyProtection="1">
      <alignment vertical="center" wrapText="1"/>
      <protection locked="0"/>
    </xf>
    <xf numFmtId="3" fontId="5" fillId="0" borderId="1" xfId="0" quotePrefix="1" applyNumberFormat="1" applyFont="1" applyBorder="1" applyAlignment="1" applyProtection="1">
      <alignment horizontal="center" vertical="center"/>
      <protection locked="0"/>
    </xf>
    <xf numFmtId="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top" wrapText="1"/>
      <protection locked="0"/>
    </xf>
    <xf numFmtId="0" fontId="7" fillId="0" borderId="1" xfId="0" applyFont="1" applyBorder="1" applyAlignment="1" applyProtection="1">
      <alignment vertical="center" wrapText="1"/>
      <protection locked="0"/>
    </xf>
    <xf numFmtId="0" fontId="7" fillId="0" borderId="1" xfId="0" applyFont="1" applyBorder="1" applyProtection="1">
      <protection locked="0"/>
    </xf>
    <xf numFmtId="0" fontId="11" fillId="5" borderId="3" xfId="1" applyBorder="1" applyAlignment="1" applyProtection="1">
      <alignment vertical="center"/>
      <protection locked="0"/>
    </xf>
    <xf numFmtId="0" fontId="11" fillId="5" borderId="6" xfId="1" applyBorder="1" applyAlignment="1" applyProtection="1">
      <alignment vertical="center"/>
      <protection locked="0"/>
    </xf>
    <xf numFmtId="4" fontId="5" fillId="0" borderId="1" xfId="0" quotePrefix="1" applyNumberFormat="1" applyFont="1" applyBorder="1" applyAlignment="1" applyProtection="1">
      <alignment horizontal="center" vertical="center"/>
      <protection locked="0"/>
    </xf>
    <xf numFmtId="164" fontId="7" fillId="0" borderId="1" xfId="0" quotePrefix="1" applyNumberFormat="1" applyFont="1" applyBorder="1" applyAlignment="1" applyProtection="1">
      <alignment horizontal="center" vertical="center"/>
      <protection locked="0"/>
    </xf>
    <xf numFmtId="0" fontId="7" fillId="7" borderId="1" xfId="0" applyFont="1" applyFill="1" applyBorder="1" applyAlignment="1" applyProtection="1">
      <alignment vertical="center"/>
      <protection locked="0"/>
    </xf>
    <xf numFmtId="0" fontId="19" fillId="7" borderId="1" xfId="0" applyFont="1" applyFill="1" applyBorder="1" applyAlignment="1" applyProtection="1">
      <protection locked="0"/>
    </xf>
    <xf numFmtId="0" fontId="25" fillId="0" borderId="1" xfId="0" applyFont="1" applyBorder="1" applyAlignment="1" applyProtection="1">
      <alignment vertical="center" wrapText="1"/>
      <protection locked="0"/>
    </xf>
    <xf numFmtId="0" fontId="20" fillId="9" borderId="0" xfId="0" applyFont="1" applyFill="1" applyBorder="1" applyAlignment="1" applyProtection="1">
      <alignment vertical="center"/>
      <protection locked="0"/>
    </xf>
    <xf numFmtId="0" fontId="21" fillId="9" borderId="0" xfId="0" applyFont="1" applyFill="1" applyAlignment="1" applyProtection="1">
      <protection locked="0"/>
    </xf>
    <xf numFmtId="0" fontId="1" fillId="0" borderId="0" xfId="0" applyFont="1" applyAlignment="1" applyProtection="1">
      <alignment horizontal="left"/>
      <protection locked="0"/>
    </xf>
    <xf numFmtId="0" fontId="1" fillId="0" borderId="0" xfId="0" applyNumberFormat="1" applyFont="1" applyAlignment="1" applyProtection="1">
      <protection locked="0"/>
    </xf>
    <xf numFmtId="0" fontId="7" fillId="0" borderId="0" xfId="0" applyFont="1" applyAlignment="1" applyProtection="1">
      <alignment vertical="center" wrapText="1"/>
      <protection locked="0"/>
    </xf>
    <xf numFmtId="3" fontId="5"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7" fillId="4" borderId="1" xfId="0" applyFont="1" applyFill="1" applyBorder="1" applyAlignment="1" applyProtection="1">
      <alignment vertical="top"/>
      <protection locked="0"/>
    </xf>
    <xf numFmtId="0" fontId="7" fillId="4" borderId="1" xfId="0" applyFont="1" applyFill="1" applyBorder="1" applyAlignment="1" applyProtection="1">
      <alignment vertical="top" wrapText="1"/>
      <protection locked="0"/>
    </xf>
    <xf numFmtId="0" fontId="5" fillId="0" borderId="1" xfId="0" applyFont="1" applyBorder="1" applyAlignment="1" applyProtection="1">
      <alignment horizontal="center" vertical="center"/>
      <protection locked="0"/>
    </xf>
    <xf numFmtId="4" fontId="5" fillId="0" borderId="1" xfId="0" applyNumberFormat="1" applyFont="1" applyFill="1" applyBorder="1" applyAlignment="1" applyProtection="1">
      <alignment horizontal="right" vertical="center" wrapText="1"/>
      <protection locked="0"/>
    </xf>
    <xf numFmtId="0" fontId="5" fillId="3" borderId="1" xfId="0" applyFont="1" applyFill="1" applyBorder="1" applyAlignment="1" applyProtection="1">
      <alignment horizontal="center" vertical="center"/>
      <protection locked="0"/>
    </xf>
    <xf numFmtId="0" fontId="5" fillId="3" borderId="1" xfId="0" applyFont="1" applyFill="1" applyBorder="1" applyAlignment="1" applyProtection="1">
      <alignment vertical="center" wrapText="1"/>
      <protection locked="0"/>
    </xf>
    <xf numFmtId="0" fontId="5" fillId="3" borderId="1" xfId="0" applyFont="1" applyFill="1" applyBorder="1" applyAlignment="1" applyProtection="1">
      <alignment horizontal="center" vertical="center" wrapText="1"/>
      <protection locked="0"/>
    </xf>
    <xf numFmtId="0" fontId="6" fillId="0" borderId="0" xfId="0" applyFont="1" applyAlignment="1" applyProtection="1">
      <alignment vertical="center"/>
      <protection locked="0"/>
    </xf>
    <xf numFmtId="0" fontId="7" fillId="4" borderId="2" xfId="0" applyFont="1" applyFill="1" applyBorder="1" applyAlignment="1" applyProtection="1">
      <alignment vertical="top"/>
      <protection locked="0"/>
    </xf>
    <xf numFmtId="0" fontId="7" fillId="4" borderId="3" xfId="0" applyFont="1" applyFill="1" applyBorder="1" applyAlignment="1" applyProtection="1">
      <alignment vertical="top" wrapText="1"/>
      <protection locked="0"/>
    </xf>
    <xf numFmtId="0" fontId="7" fillId="4" borderId="6" xfId="0" applyFont="1" applyFill="1" applyBorder="1" applyAlignment="1" applyProtection="1">
      <alignment vertical="top" wrapText="1"/>
      <protection locked="0"/>
    </xf>
    <xf numFmtId="4" fontId="5" fillId="0" borderId="2"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right" vertical="center" wrapText="1"/>
      <protection locked="0"/>
    </xf>
    <xf numFmtId="165" fontId="15" fillId="0" borderId="1" xfId="0" applyNumberFormat="1" applyFont="1" applyFill="1" applyBorder="1" applyAlignment="1" applyProtection="1">
      <alignment horizontal="center" vertical="center" wrapText="1"/>
      <protection locked="0"/>
    </xf>
    <xf numFmtId="0" fontId="15" fillId="0" borderId="1" xfId="0" applyFont="1" applyBorder="1" applyAlignment="1" applyProtection="1">
      <alignment horizontal="center"/>
      <protection locked="0"/>
    </xf>
    <xf numFmtId="0" fontId="22" fillId="0" borderId="0" xfId="0" applyFont="1" applyProtection="1">
      <protection locked="0"/>
    </xf>
    <xf numFmtId="4" fontId="7" fillId="0" borderId="2" xfId="0" quotePrefix="1" applyNumberFormat="1" applyFont="1" applyBorder="1" applyAlignment="1" applyProtection="1">
      <alignment horizontal="center" vertical="center"/>
      <protection locked="0"/>
    </xf>
    <xf numFmtId="0" fontId="5" fillId="0" borderId="1"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0" xfId="0" applyFont="1" applyBorder="1" applyAlignment="1" applyProtection="1">
      <alignment horizontal="center" vertical="top" wrapText="1"/>
      <protection locked="0"/>
    </xf>
    <xf numFmtId="3" fontId="5" fillId="0" borderId="1" xfId="0" quotePrefix="1" applyNumberFormat="1" applyFont="1" applyBorder="1" applyAlignment="1" applyProtection="1">
      <alignment horizontal="center" vertical="center"/>
    </xf>
    <xf numFmtId="4" fontId="5" fillId="0" borderId="1" xfId="0" quotePrefix="1" applyNumberFormat="1" applyFont="1" applyBorder="1" applyAlignment="1" applyProtection="1">
      <alignment horizontal="center" vertical="center"/>
    </xf>
    <xf numFmtId="0" fontId="8" fillId="5" borderId="1" xfId="1" applyFont="1" applyBorder="1" applyAlignment="1" applyProtection="1">
      <alignment vertical="top"/>
      <protection locked="0"/>
    </xf>
    <xf numFmtId="0" fontId="8" fillId="5" borderId="1" xfId="1" applyFont="1" applyBorder="1" applyAlignment="1" applyProtection="1">
      <alignment vertical="top" wrapText="1"/>
      <protection locked="0"/>
    </xf>
    <xf numFmtId="4" fontId="17" fillId="0" borderId="1" xfId="0" applyNumberFormat="1" applyFont="1" applyBorder="1" applyAlignment="1" applyProtection="1">
      <alignment horizontal="center" vertical="center"/>
      <protection locked="0"/>
    </xf>
    <xf numFmtId="3" fontId="5" fillId="0" borderId="1" xfId="0" applyNumberFormat="1" applyFont="1" applyBorder="1" applyAlignment="1" applyProtection="1">
      <alignment horizontal="center" vertical="top" wrapText="1"/>
      <protection locked="0"/>
    </xf>
    <xf numFmtId="0" fontId="17" fillId="0" borderId="1" xfId="0" applyFont="1" applyBorder="1" applyAlignment="1" applyProtection="1">
      <alignment horizontal="center" vertical="top" wrapText="1"/>
      <protection locked="0"/>
    </xf>
    <xf numFmtId="3" fontId="7" fillId="3" borderId="1" xfId="0" applyNumberFormat="1" applyFont="1" applyFill="1" applyBorder="1" applyAlignment="1" applyProtection="1">
      <alignment horizontal="center"/>
      <protection locked="0"/>
    </xf>
    <xf numFmtId="0" fontId="5" fillId="0" borderId="0"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5" fillId="0" borderId="0" xfId="0" applyNumberFormat="1" applyFont="1" applyAlignment="1" applyProtection="1">
      <alignment horizontal="center"/>
      <protection locked="0"/>
    </xf>
    <xf numFmtId="0" fontId="5" fillId="0" borderId="1" xfId="0" applyNumberFormat="1" applyFont="1" applyBorder="1" applyAlignment="1" applyProtection="1">
      <alignment horizontal="center" vertical="center" wrapText="1"/>
      <protection locked="0"/>
    </xf>
    <xf numFmtId="0" fontId="5" fillId="3"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Border="1" applyAlignment="1" applyProtection="1">
      <alignment wrapText="1"/>
      <protection locked="0"/>
    </xf>
    <xf numFmtId="0" fontId="7" fillId="6" borderId="2" xfId="0" applyFont="1" applyFill="1" applyBorder="1" applyAlignment="1" applyProtection="1">
      <alignment vertical="center"/>
      <protection locked="0"/>
    </xf>
    <xf numFmtId="0" fontId="0" fillId="0" borderId="6" xfId="0" applyBorder="1" applyAlignment="1" applyProtection="1">
      <alignment vertical="center"/>
      <protection locked="0"/>
    </xf>
    <xf numFmtId="3" fontId="5" fillId="6" borderId="1" xfId="0" quotePrefix="1" applyNumberFormat="1" applyFont="1" applyFill="1" applyBorder="1" applyAlignment="1" applyProtection="1">
      <alignment horizontal="center" vertical="center"/>
      <protection locked="0"/>
    </xf>
    <xf numFmtId="4" fontId="5" fillId="6" borderId="1" xfId="0" applyNumberFormat="1" applyFont="1" applyFill="1" applyBorder="1" applyAlignment="1" applyProtection="1">
      <alignment horizontal="center" vertical="center"/>
      <protection locked="0"/>
    </xf>
    <xf numFmtId="4" fontId="7" fillId="6" borderId="1" xfId="0" quotePrefix="1" applyNumberFormat="1" applyFont="1" applyFill="1" applyBorder="1" applyAlignment="1" applyProtection="1">
      <alignment horizontal="center" vertical="center"/>
      <protection locked="0"/>
    </xf>
    <xf numFmtId="0" fontId="5" fillId="6" borderId="1" xfId="0" applyNumberFormat="1" applyFont="1" applyFill="1" applyBorder="1" applyAlignment="1" applyProtection="1">
      <alignment horizontal="center" vertical="center"/>
      <protection locked="0"/>
    </xf>
    <xf numFmtId="0" fontId="5" fillId="6" borderId="1" xfId="0" applyFont="1" applyFill="1" applyBorder="1" applyAlignment="1" applyProtection="1">
      <protection locked="0"/>
    </xf>
    <xf numFmtId="0" fontId="7" fillId="0" borderId="0" xfId="0" applyFont="1" applyBorder="1" applyAlignment="1" applyProtection="1">
      <alignment horizontal="left" vertical="top" wrapText="1"/>
      <protection locked="0"/>
    </xf>
    <xf numFmtId="0" fontId="5" fillId="0" borderId="0" xfId="0" applyNumberFormat="1" applyFont="1" applyBorder="1" applyAlignment="1" applyProtection="1">
      <alignment horizontal="center" vertical="top" wrapText="1"/>
      <protection locked="0"/>
    </xf>
    <xf numFmtId="4" fontId="5" fillId="0" borderId="0" xfId="0" applyNumberFormat="1" applyFont="1" applyBorder="1" applyAlignment="1" applyProtection="1">
      <alignment horizontal="center" vertical="top" wrapText="1"/>
      <protection locked="0"/>
    </xf>
    <xf numFmtId="0" fontId="6" fillId="0" borderId="0" xfId="0" applyNumberFormat="1" applyFont="1" applyAlignment="1" applyProtection="1">
      <alignment horizontal="center"/>
      <protection locked="0"/>
    </xf>
    <xf numFmtId="0" fontId="7" fillId="0" borderId="1" xfId="0" quotePrefix="1" applyNumberFormat="1" applyFont="1" applyBorder="1" applyAlignment="1" applyProtection="1">
      <alignment horizontal="center" vertical="center"/>
    </xf>
    <xf numFmtId="0" fontId="5" fillId="8" borderId="1" xfId="0" applyFont="1" applyFill="1" applyBorder="1" applyAlignment="1" applyProtection="1">
      <alignment horizontal="center" vertical="center" wrapText="1"/>
      <protection locked="0"/>
    </xf>
    <xf numFmtId="4" fontId="5" fillId="8" borderId="1" xfId="0" applyNumberFormat="1" applyFont="1" applyFill="1" applyBorder="1" applyAlignment="1" applyProtection="1">
      <alignment horizontal="center" vertical="center"/>
      <protection locked="0"/>
    </xf>
    <xf numFmtId="3" fontId="5" fillId="0" borderId="1" xfId="0" quotePrefix="1" applyNumberFormat="1" applyFont="1" applyFill="1" applyBorder="1" applyAlignment="1" applyProtection="1">
      <alignment horizontal="center" vertical="center"/>
      <protection locked="0"/>
    </xf>
    <xf numFmtId="0" fontId="0" fillId="6" borderId="6" xfId="0" applyFill="1" applyBorder="1" applyAlignment="1" applyProtection="1">
      <alignment vertical="center"/>
      <protection locked="0"/>
    </xf>
    <xf numFmtId="4" fontId="5" fillId="0" borderId="1" xfId="0" applyNumberFormat="1" applyFont="1" applyBorder="1" applyAlignment="1" applyProtection="1">
      <alignment horizontal="center" vertical="center"/>
    </xf>
    <xf numFmtId="0" fontId="6" fillId="0" borderId="0" xfId="0" applyNumberFormat="1" applyFont="1" applyAlignment="1" applyProtection="1">
      <protection locked="0"/>
    </xf>
    <xf numFmtId="0" fontId="5" fillId="0" borderId="0" xfId="0" applyNumberFormat="1" applyFont="1" applyProtection="1">
      <protection locked="0"/>
    </xf>
    <xf numFmtId="0" fontId="13" fillId="2" borderId="1" xfId="2" applyNumberFormat="1" applyFont="1" applyFill="1" applyBorder="1" applyAlignment="1" applyProtection="1">
      <alignment horizontal="center" vertical="top" wrapText="1"/>
      <protection locked="0"/>
    </xf>
    <xf numFmtId="0" fontId="0" fillId="0" borderId="1" xfId="0" applyNumberFormat="1" applyFill="1" applyBorder="1" applyProtection="1">
      <protection locked="0"/>
    </xf>
    <xf numFmtId="0" fontId="7" fillId="0" borderId="1" xfId="0" applyNumberFormat="1" applyFont="1" applyBorder="1" applyAlignment="1" applyProtection="1">
      <alignment horizontal="center" vertical="center" wrapText="1"/>
      <protection locked="0"/>
    </xf>
    <xf numFmtId="0" fontId="1" fillId="0" borderId="0" xfId="0" applyNumberFormat="1" applyFont="1" applyProtection="1">
      <protection locked="0"/>
    </xf>
    <xf numFmtId="0" fontId="1" fillId="0" borderId="0" xfId="0" applyNumberFormat="1" applyFont="1" applyBorder="1" applyAlignment="1" applyProtection="1">
      <alignment vertical="center" wrapText="1"/>
      <protection locked="0"/>
    </xf>
    <xf numFmtId="0" fontId="1" fillId="0" borderId="0" xfId="0" applyNumberFormat="1" applyFont="1" applyAlignment="1" applyProtection="1">
      <alignment vertical="center" wrapText="1"/>
      <protection locked="0"/>
    </xf>
    <xf numFmtId="0" fontId="0" fillId="0" borderId="0" xfId="0" applyNumberFormat="1" applyAlignment="1" applyProtection="1">
      <alignment vertical="center" wrapText="1"/>
      <protection locked="0"/>
    </xf>
    <xf numFmtId="0" fontId="5" fillId="0" borderId="0" xfId="0" applyNumberFormat="1" applyFont="1" applyBorder="1" applyAlignment="1" applyProtection="1">
      <alignment horizontal="center" vertical="center" wrapText="1"/>
      <protection locked="0"/>
    </xf>
    <xf numFmtId="0" fontId="1" fillId="0" borderId="0" xfId="0" applyNumberFormat="1" applyFont="1" applyBorder="1" applyProtection="1">
      <protection locked="0"/>
    </xf>
    <xf numFmtId="0" fontId="1" fillId="0" borderId="0" xfId="0" applyNumberFormat="1" applyFont="1" applyBorder="1" applyAlignment="1" applyProtection="1">
      <alignment wrapText="1"/>
      <protection locked="0"/>
    </xf>
    <xf numFmtId="0" fontId="5" fillId="0" borderId="0" xfId="0" applyFont="1" applyAlignment="1" applyProtection="1">
      <alignment horizontal="center"/>
      <protection locked="0"/>
    </xf>
    <xf numFmtId="0" fontId="7" fillId="0" borderId="1" xfId="0" applyFont="1" applyBorder="1" applyProtection="1"/>
    <xf numFmtId="0" fontId="7" fillId="7" borderId="1" xfId="0" applyFont="1" applyFill="1" applyBorder="1" applyAlignment="1" applyProtection="1">
      <alignment horizontal="center" vertical="center"/>
      <protection locked="0"/>
    </xf>
    <xf numFmtId="3" fontId="5" fillId="7" borderId="2" xfId="0" applyNumberFormat="1" applyFont="1" applyFill="1" applyBorder="1" applyAlignment="1" applyProtection="1">
      <alignment horizontal="center" vertical="center" wrapText="1"/>
      <protection locked="0"/>
    </xf>
    <xf numFmtId="3" fontId="5" fillId="7" borderId="3" xfId="0" applyNumberFormat="1" applyFont="1" applyFill="1" applyBorder="1" applyAlignment="1" applyProtection="1">
      <alignment horizontal="center" vertical="center" wrapText="1"/>
      <protection locked="0"/>
    </xf>
    <xf numFmtId="3" fontId="5" fillId="7" borderId="6" xfId="0" applyNumberFormat="1" applyFont="1" applyFill="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5" fillId="0" borderId="0" xfId="0" applyFont="1" applyBorder="1" applyAlignment="1" applyProtection="1">
      <alignment horizontal="center" vertical="top" wrapText="1"/>
      <protection locked="0"/>
    </xf>
    <xf numFmtId="0" fontId="12"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Border="1" applyAlignment="1" applyProtection="1">
      <alignment horizontal="center" vertical="center" wrapText="1"/>
      <protection locked="0"/>
    </xf>
    <xf numFmtId="3" fontId="5" fillId="6" borderId="2" xfId="0" applyNumberFormat="1" applyFont="1" applyFill="1" applyBorder="1" applyAlignment="1" applyProtection="1">
      <alignment horizontal="center" vertical="center" wrapText="1"/>
      <protection locked="0"/>
    </xf>
    <xf numFmtId="3" fontId="5" fillId="6" borderId="3" xfId="0" applyNumberFormat="1" applyFont="1" applyFill="1" applyBorder="1" applyAlignment="1" applyProtection="1">
      <alignment horizontal="center" vertical="center" wrapText="1"/>
      <protection locked="0"/>
    </xf>
    <xf numFmtId="3" fontId="5" fillId="6" borderId="6" xfId="0" applyNumberFormat="1" applyFont="1" applyFill="1" applyBorder="1" applyAlignment="1" applyProtection="1">
      <alignment horizontal="center" vertical="center" wrapText="1"/>
      <protection locked="0"/>
    </xf>
  </cellXfs>
  <cellStyles count="3">
    <cellStyle name="Dobro" xfId="1" builtinId="26"/>
    <cellStyle name="Navadno" xfId="0" builtinId="0"/>
    <cellStyle name="Navadno 2" xfId="2" xr:uid="{00000000-0005-0000-0000-000002000000}"/>
  </cellStyles>
  <dxfs count="0"/>
  <tableStyles count="0" defaultTableStyle="TableStyleMedium9" defaultPivotStyle="PivotStyleLight16"/>
  <colors>
    <mruColors>
      <color rgb="FFCCFFCC"/>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O79"/>
  <sheetViews>
    <sheetView tabSelected="1" zoomScaleNormal="100" zoomScaleSheetLayoutView="100" workbookViewId="0">
      <pane ySplit="6" topLeftCell="A7" activePane="bottomLeft" state="frozen"/>
      <selection pane="bottomLeft"/>
    </sheetView>
  </sheetViews>
  <sheetFormatPr defaultColWidth="9.33203125" defaultRowHeight="13.8" x14ac:dyDescent="0.25"/>
  <cols>
    <col min="1" max="1" width="5.33203125" style="7" customWidth="1"/>
    <col min="2" max="2" width="37" style="8" customWidth="1"/>
    <col min="3" max="3" width="8.44140625" style="9" customWidth="1"/>
    <col min="4" max="4" width="8" style="10" customWidth="1"/>
    <col min="5" max="5" width="16.33203125" style="92" customWidth="1"/>
    <col min="6" max="6" width="15.33203125" style="92" customWidth="1"/>
    <col min="7" max="7" width="10.6640625" style="92" customWidth="1"/>
    <col min="8" max="8" width="8.33203125" style="92" customWidth="1"/>
    <col min="9" max="9" width="9.6640625" style="92" customWidth="1"/>
    <col min="10" max="10" width="13.6640625" style="92" customWidth="1"/>
    <col min="11" max="11" width="9.33203125" style="7"/>
    <col min="12" max="12" width="9.33203125" style="268" customWidth="1"/>
    <col min="13" max="13" width="9.33203125" style="15" hidden="1" customWidth="1"/>
    <col min="14" max="16384" width="9.33203125" style="7"/>
  </cols>
  <sheetData>
    <row r="1" spans="1:15" x14ac:dyDescent="0.25">
      <c r="A1" s="7" t="s">
        <v>6</v>
      </c>
      <c r="E1" s="11" t="s">
        <v>930</v>
      </c>
      <c r="F1" s="12"/>
      <c r="G1" s="12"/>
      <c r="H1" s="12"/>
      <c r="I1" s="12"/>
      <c r="J1" s="12"/>
      <c r="K1" s="12"/>
      <c r="L1" s="267"/>
      <c r="M1" s="13"/>
    </row>
    <row r="3" spans="1:15" x14ac:dyDescent="0.25">
      <c r="A3" s="14" t="s">
        <v>113</v>
      </c>
      <c r="B3" s="14"/>
      <c r="C3" s="14"/>
      <c r="D3" s="14"/>
      <c r="E3" s="14"/>
      <c r="F3" s="14"/>
      <c r="G3" s="14"/>
      <c r="H3" s="14"/>
      <c r="I3" s="14"/>
      <c r="J3" s="14"/>
    </row>
    <row r="5" spans="1:15" s="8" customFormat="1" ht="66" x14ac:dyDescent="0.25">
      <c r="A5" s="16" t="s">
        <v>2</v>
      </c>
      <c r="B5" s="16" t="s">
        <v>0</v>
      </c>
      <c r="C5" s="17" t="s">
        <v>1</v>
      </c>
      <c r="D5" s="17" t="s">
        <v>98</v>
      </c>
      <c r="E5" s="18" t="s">
        <v>4</v>
      </c>
      <c r="F5" s="18" t="s">
        <v>94</v>
      </c>
      <c r="G5" s="18" t="s">
        <v>95</v>
      </c>
      <c r="H5" s="18" t="s">
        <v>96</v>
      </c>
      <c r="I5" s="18" t="s">
        <v>97</v>
      </c>
      <c r="J5" s="18" t="s">
        <v>204</v>
      </c>
      <c r="L5" s="269" t="s">
        <v>913</v>
      </c>
      <c r="M5" s="18" t="s">
        <v>912</v>
      </c>
      <c r="N5" s="18" t="s">
        <v>914</v>
      </c>
      <c r="O5" s="18" t="s">
        <v>915</v>
      </c>
    </row>
    <row r="6" spans="1:15" ht="26.4" x14ac:dyDescent="0.25">
      <c r="A6" s="16">
        <v>1</v>
      </c>
      <c r="B6" s="16">
        <v>2</v>
      </c>
      <c r="C6" s="17">
        <v>3</v>
      </c>
      <c r="D6" s="17">
        <v>4</v>
      </c>
      <c r="E6" s="17">
        <v>5</v>
      </c>
      <c r="F6" s="17">
        <v>6</v>
      </c>
      <c r="G6" s="17" t="s">
        <v>58</v>
      </c>
      <c r="H6" s="18" t="s">
        <v>59</v>
      </c>
      <c r="I6" s="17" t="s">
        <v>60</v>
      </c>
      <c r="J6" s="17">
        <v>10</v>
      </c>
      <c r="L6" s="270"/>
      <c r="M6" s="19"/>
      <c r="N6" s="19"/>
      <c r="O6" s="19"/>
    </row>
    <row r="7" spans="1:15" ht="13.5" customHeight="1" x14ac:dyDescent="0.25">
      <c r="A7" s="20" t="s">
        <v>831</v>
      </c>
      <c r="B7" s="21"/>
      <c r="C7" s="21"/>
      <c r="D7" s="21"/>
      <c r="E7" s="21"/>
      <c r="F7" s="21"/>
      <c r="G7" s="21"/>
      <c r="H7" s="21"/>
      <c r="I7" s="21"/>
      <c r="J7" s="21"/>
    </row>
    <row r="8" spans="1:15" ht="78.75" customHeight="1" x14ac:dyDescent="0.25">
      <c r="A8" s="22">
        <v>1</v>
      </c>
      <c r="B8" s="23" t="s">
        <v>345</v>
      </c>
      <c r="C8" s="24">
        <v>15</v>
      </c>
      <c r="D8" s="25" t="s">
        <v>5</v>
      </c>
      <c r="E8" s="26"/>
      <c r="F8" s="27"/>
      <c r="G8" s="28">
        <f>C8*ROUND(F8,4)</f>
        <v>0</v>
      </c>
      <c r="H8" s="28">
        <f>G8*0.095</f>
        <v>0</v>
      </c>
      <c r="I8" s="28">
        <f t="shared" ref="I8:I28" si="0">+G8+H8</f>
        <v>0</v>
      </c>
      <c r="J8" s="29"/>
      <c r="L8" s="246"/>
      <c r="M8" s="30"/>
      <c r="N8" s="28">
        <f>M8</f>
        <v>0</v>
      </c>
      <c r="O8" s="28">
        <f>N8+(N8*0.095)</f>
        <v>0</v>
      </c>
    </row>
    <row r="9" spans="1:15" x14ac:dyDescent="0.25">
      <c r="A9" s="22">
        <v>2</v>
      </c>
      <c r="B9" s="23" t="s">
        <v>101</v>
      </c>
      <c r="C9" s="24">
        <v>2</v>
      </c>
      <c r="D9" s="25" t="s">
        <v>5</v>
      </c>
      <c r="E9" s="26"/>
      <c r="F9" s="27"/>
      <c r="G9" s="28">
        <f t="shared" ref="G9:G28" si="1">C9*ROUND(F9,4)</f>
        <v>0</v>
      </c>
      <c r="H9" s="28">
        <f t="shared" ref="H9:H28" si="2">G9*0.095</f>
        <v>0</v>
      </c>
      <c r="I9" s="28">
        <f t="shared" si="0"/>
        <v>0</v>
      </c>
      <c r="J9" s="29"/>
      <c r="L9" s="246"/>
      <c r="M9" s="30"/>
      <c r="N9" s="28">
        <f t="shared" ref="N9:N28" si="3">M9</f>
        <v>0</v>
      </c>
      <c r="O9" s="28">
        <f t="shared" ref="O9:O28" si="4">N9+(N9*0.095)</f>
        <v>0</v>
      </c>
    </row>
    <row r="10" spans="1:15" ht="27.6" x14ac:dyDescent="0.25">
      <c r="A10" s="22">
        <v>3</v>
      </c>
      <c r="B10" s="23" t="s">
        <v>139</v>
      </c>
      <c r="C10" s="24">
        <v>340</v>
      </c>
      <c r="D10" s="25" t="s">
        <v>5</v>
      </c>
      <c r="E10" s="26"/>
      <c r="F10" s="27"/>
      <c r="G10" s="28">
        <f>C10*ROUND(F10,4)</f>
        <v>0</v>
      </c>
      <c r="H10" s="28">
        <f>G10*0.095</f>
        <v>0</v>
      </c>
      <c r="I10" s="28">
        <f>+G10+H10</f>
        <v>0</v>
      </c>
      <c r="J10" s="29"/>
      <c r="L10" s="246"/>
      <c r="M10" s="30"/>
      <c r="N10" s="28">
        <f t="shared" si="3"/>
        <v>0</v>
      </c>
      <c r="O10" s="28">
        <f t="shared" si="4"/>
        <v>0</v>
      </c>
    </row>
    <row r="11" spans="1:15" ht="27.6" x14ac:dyDescent="0.25">
      <c r="A11" s="22">
        <v>4</v>
      </c>
      <c r="B11" s="23" t="s">
        <v>140</v>
      </c>
      <c r="C11" s="31">
        <v>340</v>
      </c>
      <c r="D11" s="32" t="s">
        <v>5</v>
      </c>
      <c r="E11" s="26"/>
      <c r="F11" s="27"/>
      <c r="G11" s="28">
        <f t="shared" si="1"/>
        <v>0</v>
      </c>
      <c r="H11" s="28">
        <f t="shared" si="2"/>
        <v>0</v>
      </c>
      <c r="I11" s="28">
        <f t="shared" si="0"/>
        <v>0</v>
      </c>
      <c r="J11" s="29"/>
      <c r="L11" s="246"/>
      <c r="M11" s="30"/>
      <c r="N11" s="28">
        <f t="shared" si="3"/>
        <v>0</v>
      </c>
      <c r="O11" s="28">
        <f t="shared" si="4"/>
        <v>0</v>
      </c>
    </row>
    <row r="12" spans="1:15" ht="27.6" x14ac:dyDescent="0.25">
      <c r="A12" s="22">
        <v>5</v>
      </c>
      <c r="B12" s="33" t="s">
        <v>217</v>
      </c>
      <c r="C12" s="31">
        <v>360</v>
      </c>
      <c r="D12" s="32" t="s">
        <v>7</v>
      </c>
      <c r="E12" s="26"/>
      <c r="F12" s="27"/>
      <c r="G12" s="28">
        <f t="shared" si="1"/>
        <v>0</v>
      </c>
      <c r="H12" s="28">
        <f t="shared" si="2"/>
        <v>0</v>
      </c>
      <c r="I12" s="28">
        <f t="shared" si="0"/>
        <v>0</v>
      </c>
      <c r="J12" s="29"/>
      <c r="L12" s="246"/>
      <c r="M12" s="30"/>
      <c r="N12" s="28">
        <f t="shared" si="3"/>
        <v>0</v>
      </c>
      <c r="O12" s="28">
        <f t="shared" si="4"/>
        <v>0</v>
      </c>
    </row>
    <row r="13" spans="1:15" ht="45.75" customHeight="1" x14ac:dyDescent="0.25">
      <c r="A13" s="22">
        <v>6</v>
      </c>
      <c r="B13" s="23" t="s">
        <v>685</v>
      </c>
      <c r="C13" s="31">
        <v>30</v>
      </c>
      <c r="D13" s="32" t="s">
        <v>5</v>
      </c>
      <c r="E13" s="26"/>
      <c r="F13" s="27"/>
      <c r="G13" s="28">
        <f t="shared" si="1"/>
        <v>0</v>
      </c>
      <c r="H13" s="28">
        <f t="shared" si="2"/>
        <v>0</v>
      </c>
      <c r="I13" s="28">
        <f t="shared" si="0"/>
        <v>0</v>
      </c>
      <c r="J13" s="29"/>
      <c r="L13" s="246"/>
      <c r="M13" s="30"/>
      <c r="N13" s="28">
        <f t="shared" si="3"/>
        <v>0</v>
      </c>
      <c r="O13" s="28">
        <f t="shared" si="4"/>
        <v>0</v>
      </c>
    </row>
    <row r="14" spans="1:15" ht="45.75" customHeight="1" x14ac:dyDescent="0.25">
      <c r="A14" s="22">
        <v>7</v>
      </c>
      <c r="B14" s="33" t="s">
        <v>138</v>
      </c>
      <c r="C14" s="31">
        <v>180</v>
      </c>
      <c r="D14" s="32" t="s">
        <v>7</v>
      </c>
      <c r="E14" s="26"/>
      <c r="F14" s="27"/>
      <c r="G14" s="28">
        <f>C14*ROUND(F14,4)</f>
        <v>0</v>
      </c>
      <c r="H14" s="28">
        <f t="shared" si="2"/>
        <v>0</v>
      </c>
      <c r="I14" s="28">
        <f t="shared" si="0"/>
        <v>0</v>
      </c>
      <c r="J14" s="29"/>
      <c r="L14" s="246"/>
      <c r="M14" s="30"/>
      <c r="N14" s="28">
        <f t="shared" si="3"/>
        <v>0</v>
      </c>
      <c r="O14" s="28">
        <f t="shared" si="4"/>
        <v>0</v>
      </c>
    </row>
    <row r="15" spans="1:15" x14ac:dyDescent="0.25">
      <c r="A15" s="22">
        <v>8</v>
      </c>
      <c r="B15" s="23" t="s">
        <v>686</v>
      </c>
      <c r="C15" s="31">
        <v>40</v>
      </c>
      <c r="D15" s="32" t="s">
        <v>5</v>
      </c>
      <c r="E15" s="26"/>
      <c r="F15" s="27"/>
      <c r="G15" s="28">
        <f t="shared" si="1"/>
        <v>0</v>
      </c>
      <c r="H15" s="28">
        <f t="shared" si="2"/>
        <v>0</v>
      </c>
      <c r="I15" s="28">
        <f t="shared" si="0"/>
        <v>0</v>
      </c>
      <c r="J15" s="29"/>
      <c r="L15" s="246"/>
      <c r="M15" s="30"/>
      <c r="N15" s="28">
        <f t="shared" si="3"/>
        <v>0</v>
      </c>
      <c r="O15" s="28">
        <f t="shared" si="4"/>
        <v>0</v>
      </c>
    </row>
    <row r="16" spans="1:15" ht="41.4" x14ac:dyDescent="0.25">
      <c r="A16" s="22">
        <v>9</v>
      </c>
      <c r="B16" s="23" t="s">
        <v>225</v>
      </c>
      <c r="C16" s="31">
        <v>170</v>
      </c>
      <c r="D16" s="32" t="s">
        <v>5</v>
      </c>
      <c r="E16" s="26"/>
      <c r="F16" s="27"/>
      <c r="G16" s="28">
        <f t="shared" si="1"/>
        <v>0</v>
      </c>
      <c r="H16" s="28">
        <f t="shared" si="2"/>
        <v>0</v>
      </c>
      <c r="I16" s="28">
        <f t="shared" si="0"/>
        <v>0</v>
      </c>
      <c r="J16" s="29"/>
      <c r="L16" s="246"/>
      <c r="M16" s="30"/>
      <c r="N16" s="28">
        <f t="shared" si="3"/>
        <v>0</v>
      </c>
      <c r="O16" s="28">
        <f t="shared" si="4"/>
        <v>0</v>
      </c>
    </row>
    <row r="17" spans="1:15" ht="27.6" x14ac:dyDescent="0.25">
      <c r="A17" s="22">
        <v>10</v>
      </c>
      <c r="B17" s="23" t="s">
        <v>340</v>
      </c>
      <c r="C17" s="31">
        <v>150</v>
      </c>
      <c r="D17" s="32" t="s">
        <v>5</v>
      </c>
      <c r="E17" s="26"/>
      <c r="F17" s="27"/>
      <c r="G17" s="28">
        <f>C17*ROUND(F17,4)</f>
        <v>0</v>
      </c>
      <c r="H17" s="28">
        <f t="shared" si="2"/>
        <v>0</v>
      </c>
      <c r="I17" s="28">
        <f t="shared" si="0"/>
        <v>0</v>
      </c>
      <c r="J17" s="29"/>
      <c r="L17" s="246"/>
      <c r="M17" s="30"/>
      <c r="N17" s="28">
        <f t="shared" si="3"/>
        <v>0</v>
      </c>
      <c r="O17" s="28">
        <f t="shared" si="4"/>
        <v>0</v>
      </c>
    </row>
    <row r="18" spans="1:15" x14ac:dyDescent="0.25">
      <c r="A18" s="22">
        <v>11</v>
      </c>
      <c r="B18" s="23" t="s">
        <v>236</v>
      </c>
      <c r="C18" s="31">
        <v>15</v>
      </c>
      <c r="D18" s="32" t="s">
        <v>5</v>
      </c>
      <c r="E18" s="26"/>
      <c r="F18" s="27"/>
      <c r="G18" s="28">
        <f t="shared" si="1"/>
        <v>0</v>
      </c>
      <c r="H18" s="28">
        <f t="shared" si="2"/>
        <v>0</v>
      </c>
      <c r="I18" s="28">
        <f t="shared" si="0"/>
        <v>0</v>
      </c>
      <c r="J18" s="29"/>
      <c r="L18" s="246"/>
      <c r="M18" s="30"/>
      <c r="N18" s="28">
        <f t="shared" si="3"/>
        <v>0</v>
      </c>
      <c r="O18" s="28">
        <f t="shared" si="4"/>
        <v>0</v>
      </c>
    </row>
    <row r="19" spans="1:15" s="38" customFormat="1" ht="41.4" x14ac:dyDescent="0.25">
      <c r="A19" s="22">
        <v>12</v>
      </c>
      <c r="B19" s="23" t="s">
        <v>224</v>
      </c>
      <c r="C19" s="34">
        <v>800</v>
      </c>
      <c r="D19" s="35" t="s">
        <v>5</v>
      </c>
      <c r="E19" s="36"/>
      <c r="F19" s="27"/>
      <c r="G19" s="28">
        <f t="shared" si="1"/>
        <v>0</v>
      </c>
      <c r="H19" s="37">
        <f t="shared" si="2"/>
        <v>0</v>
      </c>
      <c r="I19" s="37">
        <f t="shared" si="0"/>
        <v>0</v>
      </c>
      <c r="J19" s="29"/>
      <c r="L19" s="246"/>
      <c r="M19" s="30"/>
      <c r="N19" s="28">
        <f t="shared" si="3"/>
        <v>0</v>
      </c>
      <c r="O19" s="28">
        <f t="shared" si="4"/>
        <v>0</v>
      </c>
    </row>
    <row r="20" spans="1:15" s="38" customFormat="1" ht="41.4" x14ac:dyDescent="0.25">
      <c r="A20" s="22">
        <v>13</v>
      </c>
      <c r="B20" s="23" t="s">
        <v>141</v>
      </c>
      <c r="C20" s="34">
        <v>600</v>
      </c>
      <c r="D20" s="35" t="s">
        <v>5</v>
      </c>
      <c r="E20" s="36"/>
      <c r="F20" s="27"/>
      <c r="G20" s="28">
        <f>C20*ROUND(F20,4)</f>
        <v>0</v>
      </c>
      <c r="H20" s="37">
        <f t="shared" si="2"/>
        <v>0</v>
      </c>
      <c r="I20" s="37">
        <f t="shared" si="0"/>
        <v>0</v>
      </c>
      <c r="J20" s="29"/>
      <c r="L20" s="246"/>
      <c r="M20" s="30"/>
      <c r="N20" s="28">
        <f t="shared" si="3"/>
        <v>0</v>
      </c>
      <c r="O20" s="28">
        <f t="shared" si="4"/>
        <v>0</v>
      </c>
    </row>
    <row r="21" spans="1:15" s="38" customFormat="1" x14ac:dyDescent="0.25">
      <c r="A21" s="22">
        <v>14</v>
      </c>
      <c r="B21" s="23" t="s">
        <v>102</v>
      </c>
      <c r="C21" s="34">
        <v>5</v>
      </c>
      <c r="D21" s="35" t="s">
        <v>5</v>
      </c>
      <c r="E21" s="36"/>
      <c r="F21" s="27"/>
      <c r="G21" s="28">
        <f>C21*ROUND(F21,4)</f>
        <v>0</v>
      </c>
      <c r="H21" s="37">
        <f t="shared" si="2"/>
        <v>0</v>
      </c>
      <c r="I21" s="37">
        <f t="shared" si="0"/>
        <v>0</v>
      </c>
      <c r="J21" s="29"/>
      <c r="L21" s="246"/>
      <c r="M21" s="30"/>
      <c r="N21" s="28">
        <f t="shared" si="3"/>
        <v>0</v>
      </c>
      <c r="O21" s="28">
        <f t="shared" si="4"/>
        <v>0</v>
      </c>
    </row>
    <row r="22" spans="1:15" s="38" customFormat="1" x14ac:dyDescent="0.25">
      <c r="A22" s="22">
        <v>15</v>
      </c>
      <c r="B22" s="23" t="s">
        <v>288</v>
      </c>
      <c r="C22" s="39">
        <v>45</v>
      </c>
      <c r="D22" s="40" t="s">
        <v>5</v>
      </c>
      <c r="E22" s="36"/>
      <c r="F22" s="27"/>
      <c r="G22" s="28">
        <f t="shared" si="1"/>
        <v>0</v>
      </c>
      <c r="H22" s="37">
        <f t="shared" si="2"/>
        <v>0</v>
      </c>
      <c r="I22" s="37">
        <f t="shared" si="0"/>
        <v>0</v>
      </c>
      <c r="J22" s="29"/>
      <c r="L22" s="246"/>
      <c r="M22" s="30"/>
      <c r="N22" s="28">
        <f t="shared" si="3"/>
        <v>0</v>
      </c>
      <c r="O22" s="28">
        <f t="shared" si="4"/>
        <v>0</v>
      </c>
    </row>
    <row r="23" spans="1:15" s="38" customFormat="1" x14ac:dyDescent="0.25">
      <c r="A23" s="22">
        <v>16</v>
      </c>
      <c r="B23" s="23" t="s">
        <v>687</v>
      </c>
      <c r="C23" s="39">
        <v>400</v>
      </c>
      <c r="D23" s="40" t="s">
        <v>5</v>
      </c>
      <c r="E23" s="36"/>
      <c r="F23" s="27"/>
      <c r="G23" s="28">
        <f>C23*ROUND(F23,4)</f>
        <v>0</v>
      </c>
      <c r="H23" s="37">
        <f t="shared" si="2"/>
        <v>0</v>
      </c>
      <c r="I23" s="37">
        <f t="shared" si="0"/>
        <v>0</v>
      </c>
      <c r="J23" s="29"/>
      <c r="L23" s="246"/>
      <c r="M23" s="30"/>
      <c r="N23" s="28">
        <f t="shared" si="3"/>
        <v>0</v>
      </c>
      <c r="O23" s="28">
        <f t="shared" si="4"/>
        <v>0</v>
      </c>
    </row>
    <row r="24" spans="1:15" s="38" customFormat="1" x14ac:dyDescent="0.25">
      <c r="A24" s="22">
        <v>17</v>
      </c>
      <c r="B24" s="23" t="s">
        <v>688</v>
      </c>
      <c r="C24" s="34">
        <v>105</v>
      </c>
      <c r="D24" s="35" t="s">
        <v>5</v>
      </c>
      <c r="E24" s="36"/>
      <c r="F24" s="27"/>
      <c r="G24" s="28">
        <f t="shared" si="1"/>
        <v>0</v>
      </c>
      <c r="H24" s="37">
        <f t="shared" si="2"/>
        <v>0</v>
      </c>
      <c r="I24" s="37">
        <f t="shared" si="0"/>
        <v>0</v>
      </c>
      <c r="J24" s="29"/>
      <c r="L24" s="246"/>
      <c r="M24" s="30"/>
      <c r="N24" s="28">
        <f t="shared" si="3"/>
        <v>0</v>
      </c>
      <c r="O24" s="28">
        <f t="shared" si="4"/>
        <v>0</v>
      </c>
    </row>
    <row r="25" spans="1:15" s="38" customFormat="1" x14ac:dyDescent="0.25">
      <c r="A25" s="22">
        <v>18</v>
      </c>
      <c r="B25" s="33" t="s">
        <v>342</v>
      </c>
      <c r="C25" s="34">
        <v>100</v>
      </c>
      <c r="D25" s="35" t="s">
        <v>5</v>
      </c>
      <c r="E25" s="36"/>
      <c r="F25" s="27"/>
      <c r="G25" s="28">
        <f t="shared" si="1"/>
        <v>0</v>
      </c>
      <c r="H25" s="37">
        <f t="shared" si="2"/>
        <v>0</v>
      </c>
      <c r="I25" s="37">
        <f t="shared" si="0"/>
        <v>0</v>
      </c>
      <c r="J25" s="29"/>
      <c r="L25" s="246"/>
      <c r="M25" s="30"/>
      <c r="N25" s="28">
        <f t="shared" si="3"/>
        <v>0</v>
      </c>
      <c r="O25" s="28">
        <f t="shared" si="4"/>
        <v>0</v>
      </c>
    </row>
    <row r="26" spans="1:15" s="38" customFormat="1" x14ac:dyDescent="0.25">
      <c r="A26" s="22">
        <v>19</v>
      </c>
      <c r="B26" s="33" t="s">
        <v>341</v>
      </c>
      <c r="C26" s="34">
        <v>10</v>
      </c>
      <c r="D26" s="35" t="s">
        <v>5</v>
      </c>
      <c r="E26" s="36"/>
      <c r="F26" s="27"/>
      <c r="G26" s="28">
        <f t="shared" si="1"/>
        <v>0</v>
      </c>
      <c r="H26" s="37">
        <f t="shared" si="2"/>
        <v>0</v>
      </c>
      <c r="I26" s="37">
        <f t="shared" si="0"/>
        <v>0</v>
      </c>
      <c r="J26" s="29"/>
      <c r="L26" s="246"/>
      <c r="M26" s="30"/>
      <c r="N26" s="28">
        <f t="shared" si="3"/>
        <v>0</v>
      </c>
      <c r="O26" s="28">
        <f t="shared" si="4"/>
        <v>0</v>
      </c>
    </row>
    <row r="27" spans="1:15" s="38" customFormat="1" x14ac:dyDescent="0.25">
      <c r="A27" s="22">
        <v>20</v>
      </c>
      <c r="B27" s="33" t="s">
        <v>662</v>
      </c>
      <c r="C27" s="34">
        <v>50</v>
      </c>
      <c r="D27" s="35" t="s">
        <v>7</v>
      </c>
      <c r="E27" s="36"/>
      <c r="F27" s="27"/>
      <c r="G27" s="28">
        <f t="shared" si="1"/>
        <v>0</v>
      </c>
      <c r="H27" s="37">
        <f t="shared" si="2"/>
        <v>0</v>
      </c>
      <c r="I27" s="37">
        <f t="shared" si="0"/>
        <v>0</v>
      </c>
      <c r="J27" s="29"/>
      <c r="L27" s="246"/>
      <c r="M27" s="30"/>
      <c r="N27" s="28">
        <f t="shared" si="3"/>
        <v>0</v>
      </c>
      <c r="O27" s="28">
        <f t="shared" si="4"/>
        <v>0</v>
      </c>
    </row>
    <row r="28" spans="1:15" s="38" customFormat="1" x14ac:dyDescent="0.25">
      <c r="A28" s="22">
        <v>21</v>
      </c>
      <c r="B28" s="33" t="s">
        <v>348</v>
      </c>
      <c r="C28" s="34">
        <v>1100</v>
      </c>
      <c r="D28" s="35" t="s">
        <v>7</v>
      </c>
      <c r="E28" s="36"/>
      <c r="F28" s="27"/>
      <c r="G28" s="28">
        <f t="shared" si="1"/>
        <v>0</v>
      </c>
      <c r="H28" s="37">
        <f t="shared" si="2"/>
        <v>0</v>
      </c>
      <c r="I28" s="37">
        <f t="shared" si="0"/>
        <v>0</v>
      </c>
      <c r="J28" s="29"/>
      <c r="L28" s="246"/>
      <c r="M28" s="30"/>
      <c r="N28" s="28">
        <f t="shared" si="3"/>
        <v>0</v>
      </c>
      <c r="O28" s="28">
        <f t="shared" si="4"/>
        <v>0</v>
      </c>
    </row>
    <row r="29" spans="1:15" x14ac:dyDescent="0.25">
      <c r="A29" s="33"/>
      <c r="B29" s="41" t="s">
        <v>123</v>
      </c>
      <c r="C29" s="93" t="s">
        <v>3</v>
      </c>
      <c r="D29" s="94" t="s">
        <v>3</v>
      </c>
      <c r="E29" s="94" t="s">
        <v>3</v>
      </c>
      <c r="F29" s="42"/>
      <c r="G29" s="43">
        <f>SUM(G8:G28)</f>
        <v>0</v>
      </c>
      <c r="H29" s="43">
        <f>SUM(H8:H28)</f>
        <v>0</v>
      </c>
      <c r="I29" s="43">
        <f>SUM(I8:I28)</f>
        <v>0</v>
      </c>
      <c r="J29" s="44">
        <f>SUM(J8:J28)</f>
        <v>0</v>
      </c>
      <c r="L29" s="271"/>
      <c r="M29" s="45"/>
      <c r="N29" s="46">
        <f>SUM(N8:N28)</f>
        <v>0</v>
      </c>
      <c r="O29" s="46">
        <f t="shared" ref="O29" si="5">SUM(O8:O28)</f>
        <v>0</v>
      </c>
    </row>
    <row r="30" spans="1:15" ht="16.5" customHeight="1" x14ac:dyDescent="0.25">
      <c r="A30" s="20" t="s">
        <v>227</v>
      </c>
      <c r="B30" s="21"/>
      <c r="C30" s="21"/>
      <c r="D30" s="21"/>
      <c r="E30" s="21"/>
      <c r="F30" s="21"/>
      <c r="G30" s="21"/>
      <c r="H30" s="21"/>
      <c r="I30" s="21"/>
      <c r="J30" s="47"/>
      <c r="L30" s="281"/>
      <c r="M30" s="281"/>
      <c r="N30" s="281"/>
      <c r="O30" s="281"/>
    </row>
    <row r="31" spans="1:15" x14ac:dyDescent="0.25">
      <c r="A31" s="48">
        <v>22</v>
      </c>
      <c r="B31" s="23" t="s">
        <v>84</v>
      </c>
      <c r="C31" s="31">
        <v>600</v>
      </c>
      <c r="D31" s="32" t="s">
        <v>7</v>
      </c>
      <c r="E31" s="49"/>
      <c r="F31" s="50"/>
      <c r="G31" s="51">
        <f>C31*ROUND(F31,4)</f>
        <v>0</v>
      </c>
      <c r="H31" s="51">
        <f>G31*0.095</f>
        <v>0</v>
      </c>
      <c r="I31" s="51">
        <f>+G31+H31</f>
        <v>0</v>
      </c>
      <c r="J31" s="51"/>
      <c r="L31" s="246"/>
      <c r="M31" s="30"/>
      <c r="N31" s="28">
        <f>M31</f>
        <v>0</v>
      </c>
      <c r="O31" s="28">
        <f>N31+(N31*0.095)</f>
        <v>0</v>
      </c>
    </row>
    <row r="32" spans="1:15" ht="30.75" customHeight="1" x14ac:dyDescent="0.25">
      <c r="A32" s="48">
        <v>23</v>
      </c>
      <c r="B32" s="33" t="s">
        <v>344</v>
      </c>
      <c r="C32" s="24">
        <v>875</v>
      </c>
      <c r="D32" s="25" t="s">
        <v>7</v>
      </c>
      <c r="E32" s="49"/>
      <c r="F32" s="50"/>
      <c r="G32" s="51">
        <f t="shared" ref="G32:G34" si="6">C32*ROUND(F32,4)</f>
        <v>0</v>
      </c>
      <c r="H32" s="51">
        <f t="shared" ref="H32:H34" si="7">G32*0.095</f>
        <v>0</v>
      </c>
      <c r="I32" s="51">
        <f t="shared" ref="I32:I34" si="8">+G32+H32</f>
        <v>0</v>
      </c>
      <c r="J32" s="51"/>
      <c r="L32" s="246"/>
      <c r="M32" s="30"/>
      <c r="N32" s="28">
        <f t="shared" ref="N32:N34" si="9">M32</f>
        <v>0</v>
      </c>
      <c r="O32" s="28">
        <f t="shared" ref="O32:O34" si="10">N32+(N32*0.095)</f>
        <v>0</v>
      </c>
    </row>
    <row r="33" spans="1:15" ht="30.75" customHeight="1" x14ac:dyDescent="0.25">
      <c r="A33" s="48">
        <v>24</v>
      </c>
      <c r="B33" s="33" t="s">
        <v>85</v>
      </c>
      <c r="C33" s="24">
        <v>140</v>
      </c>
      <c r="D33" s="25" t="s">
        <v>7</v>
      </c>
      <c r="E33" s="49"/>
      <c r="F33" s="50"/>
      <c r="G33" s="51">
        <f>C33*ROUND(F33,4)</f>
        <v>0</v>
      </c>
      <c r="H33" s="51">
        <f>G33*0.095</f>
        <v>0</v>
      </c>
      <c r="I33" s="51">
        <f>+G33+H33</f>
        <v>0</v>
      </c>
      <c r="J33" s="51"/>
      <c r="L33" s="246"/>
      <c r="M33" s="30"/>
      <c r="N33" s="28">
        <f t="shared" si="9"/>
        <v>0</v>
      </c>
      <c r="O33" s="28">
        <f t="shared" si="10"/>
        <v>0</v>
      </c>
    </row>
    <row r="34" spans="1:15" ht="17.25" customHeight="1" x14ac:dyDescent="0.25">
      <c r="A34" s="48">
        <v>25</v>
      </c>
      <c r="B34" s="33" t="s">
        <v>343</v>
      </c>
      <c r="C34" s="24">
        <v>10</v>
      </c>
      <c r="D34" s="25" t="s">
        <v>7</v>
      </c>
      <c r="E34" s="49"/>
      <c r="F34" s="50"/>
      <c r="G34" s="51">
        <f t="shared" si="6"/>
        <v>0</v>
      </c>
      <c r="H34" s="51">
        <f t="shared" si="7"/>
        <v>0</v>
      </c>
      <c r="I34" s="51">
        <f t="shared" si="8"/>
        <v>0</v>
      </c>
      <c r="J34" s="51"/>
      <c r="L34" s="246"/>
      <c r="M34" s="30"/>
      <c r="N34" s="28">
        <f t="shared" si="9"/>
        <v>0</v>
      </c>
      <c r="O34" s="28">
        <f t="shared" si="10"/>
        <v>0</v>
      </c>
    </row>
    <row r="35" spans="1:15" x14ac:dyDescent="0.25">
      <c r="A35" s="22"/>
      <c r="B35" s="52" t="s">
        <v>230</v>
      </c>
      <c r="C35" s="95" t="s">
        <v>3</v>
      </c>
      <c r="D35" s="96" t="s">
        <v>3</v>
      </c>
      <c r="E35" s="94" t="s">
        <v>3</v>
      </c>
      <c r="F35" s="94" t="s">
        <v>3</v>
      </c>
      <c r="G35" s="43">
        <f>SUM(G31:G34)</f>
        <v>0</v>
      </c>
      <c r="H35" s="43">
        <f>SUM(H31:H34)</f>
        <v>0</v>
      </c>
      <c r="I35" s="43">
        <f>SUM(I31:I34)</f>
        <v>0</v>
      </c>
      <c r="J35" s="44">
        <f>SUM(J31:J34)</f>
        <v>0</v>
      </c>
      <c r="L35" s="246"/>
      <c r="M35" s="30"/>
      <c r="N35" s="46">
        <f>SUM(N31:N34)</f>
        <v>0</v>
      </c>
      <c r="O35" s="46">
        <f t="shared" ref="O35" si="11">SUM(O31:O34)</f>
        <v>0</v>
      </c>
    </row>
    <row r="36" spans="1:15" ht="16.5" customHeight="1" x14ac:dyDescent="0.25">
      <c r="A36" s="20" t="s">
        <v>228</v>
      </c>
      <c r="B36" s="21"/>
      <c r="C36" s="21"/>
      <c r="D36" s="21"/>
      <c r="E36" s="21"/>
      <c r="F36" s="21"/>
      <c r="G36" s="21"/>
      <c r="H36" s="21"/>
      <c r="I36" s="21"/>
      <c r="J36" s="47"/>
      <c r="L36" s="282"/>
      <c r="M36" s="283"/>
      <c r="N36" s="283"/>
      <c r="O36" s="283"/>
    </row>
    <row r="37" spans="1:15" ht="42" customHeight="1" x14ac:dyDescent="0.25">
      <c r="A37" s="48">
        <v>26</v>
      </c>
      <c r="B37" s="23" t="s">
        <v>690</v>
      </c>
      <c r="C37" s="31">
        <v>270</v>
      </c>
      <c r="D37" s="32" t="s">
        <v>5</v>
      </c>
      <c r="E37" s="49"/>
      <c r="F37" s="50"/>
      <c r="G37" s="51">
        <f>F37*ROUND(C37,4)</f>
        <v>0</v>
      </c>
      <c r="H37" s="51">
        <f>+G37*0.095</f>
        <v>0</v>
      </c>
      <c r="I37" s="51">
        <f>+G37+H37</f>
        <v>0</v>
      </c>
      <c r="J37" s="53" t="s">
        <v>3</v>
      </c>
      <c r="L37" s="246"/>
      <c r="M37" s="30"/>
      <c r="N37" s="28">
        <f>M37</f>
        <v>0</v>
      </c>
      <c r="O37" s="28">
        <f>N37+(N37*0.095)</f>
        <v>0</v>
      </c>
    </row>
    <row r="38" spans="1:15" ht="27.6" x14ac:dyDescent="0.25">
      <c r="A38" s="48">
        <v>27</v>
      </c>
      <c r="B38" s="23" t="s">
        <v>691</v>
      </c>
      <c r="C38" s="31">
        <v>2400</v>
      </c>
      <c r="D38" s="32" t="s">
        <v>7</v>
      </c>
      <c r="E38" s="49"/>
      <c r="F38" s="50"/>
      <c r="G38" s="51">
        <f t="shared" ref="G38:G46" si="12">F38*ROUND(C38,4)</f>
        <v>0</v>
      </c>
      <c r="H38" s="51">
        <f t="shared" ref="H38:H46" si="13">+G38*0.095</f>
        <v>0</v>
      </c>
      <c r="I38" s="51">
        <f t="shared" ref="I38:I46" si="14">+G38+H38</f>
        <v>0</v>
      </c>
      <c r="J38" s="53" t="s">
        <v>3</v>
      </c>
      <c r="L38" s="246"/>
      <c r="M38" s="30"/>
      <c r="N38" s="28">
        <f t="shared" ref="N38:N46" si="15">M38</f>
        <v>0</v>
      </c>
      <c r="O38" s="28">
        <f t="shared" ref="O38:O46" si="16">N38+(N38*0.095)</f>
        <v>0</v>
      </c>
    </row>
    <row r="39" spans="1:15" ht="27.6" x14ac:dyDescent="0.25">
      <c r="A39" s="48">
        <v>28</v>
      </c>
      <c r="B39" s="23" t="s">
        <v>692</v>
      </c>
      <c r="C39" s="31">
        <v>250</v>
      </c>
      <c r="D39" s="32" t="s">
        <v>5</v>
      </c>
      <c r="E39" s="49"/>
      <c r="F39" s="50"/>
      <c r="G39" s="51">
        <f t="shared" si="12"/>
        <v>0</v>
      </c>
      <c r="H39" s="51">
        <f t="shared" si="13"/>
        <v>0</v>
      </c>
      <c r="I39" s="51">
        <f t="shared" ref="I39:I45" si="17">+G39+H39</f>
        <v>0</v>
      </c>
      <c r="J39" s="53" t="s">
        <v>3</v>
      </c>
      <c r="L39" s="246"/>
      <c r="M39" s="30"/>
      <c r="N39" s="28">
        <f t="shared" si="15"/>
        <v>0</v>
      </c>
      <c r="O39" s="28">
        <f t="shared" si="16"/>
        <v>0</v>
      </c>
    </row>
    <row r="40" spans="1:15" ht="27.6" x14ac:dyDescent="0.25">
      <c r="A40" s="48">
        <v>29</v>
      </c>
      <c r="B40" s="23" t="s">
        <v>693</v>
      </c>
      <c r="C40" s="31">
        <v>2000</v>
      </c>
      <c r="D40" s="32" t="s">
        <v>7</v>
      </c>
      <c r="E40" s="49"/>
      <c r="F40" s="50"/>
      <c r="G40" s="51">
        <f t="shared" si="12"/>
        <v>0</v>
      </c>
      <c r="H40" s="51">
        <f t="shared" si="13"/>
        <v>0</v>
      </c>
      <c r="I40" s="51">
        <f t="shared" si="17"/>
        <v>0</v>
      </c>
      <c r="J40" s="53" t="s">
        <v>3</v>
      </c>
      <c r="L40" s="246"/>
      <c r="M40" s="30"/>
      <c r="N40" s="28">
        <f t="shared" si="15"/>
        <v>0</v>
      </c>
      <c r="O40" s="28">
        <f t="shared" si="16"/>
        <v>0</v>
      </c>
    </row>
    <row r="41" spans="1:15" ht="27.6" x14ac:dyDescent="0.25">
      <c r="A41" s="48">
        <v>30</v>
      </c>
      <c r="B41" s="23" t="s">
        <v>694</v>
      </c>
      <c r="C41" s="31">
        <v>65</v>
      </c>
      <c r="D41" s="32" t="s">
        <v>5</v>
      </c>
      <c r="E41" s="49"/>
      <c r="F41" s="50"/>
      <c r="G41" s="51">
        <f t="shared" si="12"/>
        <v>0</v>
      </c>
      <c r="H41" s="51">
        <f t="shared" si="13"/>
        <v>0</v>
      </c>
      <c r="I41" s="51">
        <f t="shared" si="17"/>
        <v>0</v>
      </c>
      <c r="J41" s="53" t="s">
        <v>3</v>
      </c>
      <c r="L41" s="246"/>
      <c r="M41" s="30"/>
      <c r="N41" s="28">
        <f t="shared" si="15"/>
        <v>0</v>
      </c>
      <c r="O41" s="28">
        <f t="shared" si="16"/>
        <v>0</v>
      </c>
    </row>
    <row r="42" spans="1:15" ht="27.6" x14ac:dyDescent="0.25">
      <c r="A42" s="48">
        <v>31</v>
      </c>
      <c r="B42" s="23" t="s">
        <v>695</v>
      </c>
      <c r="C42" s="31">
        <v>100</v>
      </c>
      <c r="D42" s="32" t="s">
        <v>7</v>
      </c>
      <c r="E42" s="49"/>
      <c r="F42" s="50"/>
      <c r="G42" s="51">
        <f t="shared" si="12"/>
        <v>0</v>
      </c>
      <c r="H42" s="51">
        <f t="shared" si="13"/>
        <v>0</v>
      </c>
      <c r="I42" s="51">
        <f t="shared" si="17"/>
        <v>0</v>
      </c>
      <c r="J42" s="53" t="s">
        <v>3</v>
      </c>
      <c r="L42" s="246"/>
      <c r="M42" s="30"/>
      <c r="N42" s="28">
        <f t="shared" si="15"/>
        <v>0</v>
      </c>
      <c r="O42" s="28">
        <f t="shared" si="16"/>
        <v>0</v>
      </c>
    </row>
    <row r="43" spans="1:15" ht="41.4" x14ac:dyDescent="0.25">
      <c r="A43" s="48">
        <v>32</v>
      </c>
      <c r="B43" s="23" t="s">
        <v>696</v>
      </c>
      <c r="C43" s="31">
        <v>90</v>
      </c>
      <c r="D43" s="32" t="s">
        <v>5</v>
      </c>
      <c r="E43" s="49"/>
      <c r="F43" s="50"/>
      <c r="G43" s="51">
        <f t="shared" si="12"/>
        <v>0</v>
      </c>
      <c r="H43" s="51">
        <f t="shared" si="13"/>
        <v>0</v>
      </c>
      <c r="I43" s="51">
        <f t="shared" si="17"/>
        <v>0</v>
      </c>
      <c r="J43" s="53" t="s">
        <v>3</v>
      </c>
      <c r="L43" s="246"/>
      <c r="M43" s="30"/>
      <c r="N43" s="28">
        <f t="shared" si="15"/>
        <v>0</v>
      </c>
      <c r="O43" s="28">
        <f t="shared" si="16"/>
        <v>0</v>
      </c>
    </row>
    <row r="44" spans="1:15" ht="27.6" x14ac:dyDescent="0.25">
      <c r="A44" s="48">
        <v>33</v>
      </c>
      <c r="B44" s="23" t="s">
        <v>697</v>
      </c>
      <c r="C44" s="31">
        <v>150</v>
      </c>
      <c r="D44" s="32" t="s">
        <v>7</v>
      </c>
      <c r="E44" s="49"/>
      <c r="F44" s="50"/>
      <c r="G44" s="51">
        <f t="shared" si="12"/>
        <v>0</v>
      </c>
      <c r="H44" s="51">
        <f t="shared" si="13"/>
        <v>0</v>
      </c>
      <c r="I44" s="51">
        <f t="shared" si="17"/>
        <v>0</v>
      </c>
      <c r="J44" s="53" t="s">
        <v>3</v>
      </c>
      <c r="L44" s="246"/>
      <c r="M44" s="30"/>
      <c r="N44" s="28">
        <f t="shared" si="15"/>
        <v>0</v>
      </c>
      <c r="O44" s="28">
        <f t="shared" si="16"/>
        <v>0</v>
      </c>
    </row>
    <row r="45" spans="1:15" x14ac:dyDescent="0.25">
      <c r="A45" s="48">
        <v>34</v>
      </c>
      <c r="B45" s="23" t="s">
        <v>689</v>
      </c>
      <c r="C45" s="31">
        <v>30</v>
      </c>
      <c r="D45" s="32" t="s">
        <v>5</v>
      </c>
      <c r="E45" s="49"/>
      <c r="F45" s="50"/>
      <c r="G45" s="51">
        <f t="shared" si="12"/>
        <v>0</v>
      </c>
      <c r="H45" s="51">
        <f t="shared" si="13"/>
        <v>0</v>
      </c>
      <c r="I45" s="51">
        <f t="shared" si="17"/>
        <v>0</v>
      </c>
      <c r="J45" s="53" t="s">
        <v>3</v>
      </c>
      <c r="L45" s="246"/>
      <c r="M45" s="30"/>
      <c r="N45" s="28">
        <f t="shared" si="15"/>
        <v>0</v>
      </c>
      <c r="O45" s="28">
        <f t="shared" si="16"/>
        <v>0</v>
      </c>
    </row>
    <row r="46" spans="1:15" ht="27.6" x14ac:dyDescent="0.25">
      <c r="A46" s="48">
        <v>35</v>
      </c>
      <c r="B46" s="23" t="s">
        <v>144</v>
      </c>
      <c r="C46" s="31">
        <v>500</v>
      </c>
      <c r="D46" s="32" t="s">
        <v>7</v>
      </c>
      <c r="E46" s="49"/>
      <c r="F46" s="50"/>
      <c r="G46" s="51">
        <f t="shared" si="12"/>
        <v>0</v>
      </c>
      <c r="H46" s="51">
        <f t="shared" si="13"/>
        <v>0</v>
      </c>
      <c r="I46" s="51">
        <f t="shared" si="14"/>
        <v>0</v>
      </c>
      <c r="J46" s="53" t="s">
        <v>3</v>
      </c>
      <c r="L46" s="246"/>
      <c r="M46" s="30"/>
      <c r="N46" s="28">
        <f t="shared" si="15"/>
        <v>0</v>
      </c>
      <c r="O46" s="28">
        <f t="shared" si="16"/>
        <v>0</v>
      </c>
    </row>
    <row r="47" spans="1:15" x14ac:dyDescent="0.25">
      <c r="A47" s="22"/>
      <c r="B47" s="52" t="s">
        <v>194</v>
      </c>
      <c r="C47" s="95" t="s">
        <v>3</v>
      </c>
      <c r="D47" s="96" t="s">
        <v>3</v>
      </c>
      <c r="E47" s="94" t="s">
        <v>3</v>
      </c>
      <c r="F47" s="42"/>
      <c r="G47" s="43">
        <f>SUM(G37:G46)</f>
        <v>0</v>
      </c>
      <c r="H47" s="43">
        <f>SUM(H37:H46)</f>
        <v>0</v>
      </c>
      <c r="I47" s="43">
        <f>SUM(I37:I46)</f>
        <v>0</v>
      </c>
      <c r="J47" s="44">
        <f>SUM(J37:J46)</f>
        <v>0</v>
      </c>
      <c r="L47" s="271"/>
      <c r="M47" s="45"/>
      <c r="N47" s="46">
        <f>SUM(N37:N46)</f>
        <v>0</v>
      </c>
      <c r="O47" s="46">
        <f t="shared" ref="O47" si="18">SUM(O37:O46)</f>
        <v>0</v>
      </c>
    </row>
    <row r="48" spans="1:15" x14ac:dyDescent="0.25">
      <c r="A48" s="55" t="s">
        <v>231</v>
      </c>
      <c r="B48" s="56" t="s">
        <v>143</v>
      </c>
      <c r="C48" s="57"/>
      <c r="D48" s="58"/>
      <c r="E48" s="59"/>
      <c r="F48" s="60"/>
      <c r="G48" s="61"/>
      <c r="H48" s="61"/>
      <c r="I48" s="61"/>
      <c r="J48" s="62"/>
      <c r="L48" s="282"/>
      <c r="M48" s="283"/>
      <c r="N48" s="283"/>
      <c r="O48" s="283"/>
    </row>
    <row r="49" spans="1:15" ht="27.6" x14ac:dyDescent="0.25">
      <c r="A49" s="48">
        <v>36</v>
      </c>
      <c r="B49" s="23" t="s">
        <v>229</v>
      </c>
      <c r="C49" s="31">
        <v>60</v>
      </c>
      <c r="D49" s="32" t="s">
        <v>5</v>
      </c>
      <c r="E49" s="49"/>
      <c r="F49" s="50"/>
      <c r="G49" s="51">
        <f>F49*ROUND(C49,4)</f>
        <v>0</v>
      </c>
      <c r="H49" s="51">
        <f t="shared" ref="H49:H50" si="19">+G49*0.095</f>
        <v>0</v>
      </c>
      <c r="I49" s="51">
        <f t="shared" ref="I49" si="20">+G49+H49</f>
        <v>0</v>
      </c>
      <c r="J49" s="53"/>
      <c r="L49" s="246"/>
      <c r="M49" s="30"/>
      <c r="N49" s="28">
        <f>M49</f>
        <v>0</v>
      </c>
      <c r="O49" s="28">
        <f>N49+(N49*0.095)</f>
        <v>0</v>
      </c>
    </row>
    <row r="50" spans="1:15" ht="33.75" customHeight="1" x14ac:dyDescent="0.25">
      <c r="A50" s="48">
        <v>37</v>
      </c>
      <c r="B50" s="23" t="s">
        <v>218</v>
      </c>
      <c r="C50" s="31">
        <v>36</v>
      </c>
      <c r="D50" s="32" t="s">
        <v>5</v>
      </c>
      <c r="E50" s="49"/>
      <c r="F50" s="50"/>
      <c r="G50" s="51">
        <f t="shared" ref="G50:G54" si="21">F50*ROUND(C50,4)</f>
        <v>0</v>
      </c>
      <c r="H50" s="51">
        <f t="shared" si="19"/>
        <v>0</v>
      </c>
      <c r="I50" s="51">
        <f t="shared" ref="I50:I54" si="22">+G50+H50</f>
        <v>0</v>
      </c>
      <c r="J50" s="53"/>
      <c r="L50" s="246"/>
      <c r="M50" s="30"/>
      <c r="N50" s="28">
        <f t="shared" ref="N50:N54" si="23">M50</f>
        <v>0</v>
      </c>
      <c r="O50" s="28">
        <f t="shared" ref="O50:O54" si="24">N50+(N50*0.095)</f>
        <v>0</v>
      </c>
    </row>
    <row r="51" spans="1:15" ht="36.75" customHeight="1" x14ac:dyDescent="0.25">
      <c r="A51" s="63">
        <v>38</v>
      </c>
      <c r="B51" s="23" t="s">
        <v>663</v>
      </c>
      <c r="C51" s="39">
        <v>50</v>
      </c>
      <c r="D51" s="40" t="s">
        <v>7</v>
      </c>
      <c r="E51" s="64"/>
      <c r="F51" s="50"/>
      <c r="G51" s="51">
        <f t="shared" si="21"/>
        <v>0</v>
      </c>
      <c r="H51" s="65">
        <f t="shared" ref="H51:H54" si="25">G51*0.095</f>
        <v>0</v>
      </c>
      <c r="I51" s="65">
        <f t="shared" si="22"/>
        <v>0</v>
      </c>
      <c r="J51" s="66"/>
      <c r="L51" s="246"/>
      <c r="M51" s="30"/>
      <c r="N51" s="28">
        <f t="shared" si="23"/>
        <v>0</v>
      </c>
      <c r="O51" s="28">
        <f t="shared" si="24"/>
        <v>0</v>
      </c>
    </row>
    <row r="52" spans="1:15" ht="34.5" customHeight="1" x14ac:dyDescent="0.25">
      <c r="A52" s="63">
        <v>39</v>
      </c>
      <c r="B52" s="23" t="s">
        <v>664</v>
      </c>
      <c r="C52" s="39">
        <v>50</v>
      </c>
      <c r="D52" s="40" t="s">
        <v>7</v>
      </c>
      <c r="E52" s="64"/>
      <c r="F52" s="50"/>
      <c r="G52" s="51">
        <f t="shared" si="21"/>
        <v>0</v>
      </c>
      <c r="H52" s="65">
        <f t="shared" si="25"/>
        <v>0</v>
      </c>
      <c r="I52" s="65">
        <f t="shared" si="22"/>
        <v>0</v>
      </c>
      <c r="J52" s="66"/>
      <c r="L52" s="246"/>
      <c r="M52" s="30"/>
      <c r="N52" s="28">
        <f t="shared" si="23"/>
        <v>0</v>
      </c>
      <c r="O52" s="28">
        <f t="shared" si="24"/>
        <v>0</v>
      </c>
    </row>
    <row r="53" spans="1:15" ht="37.5" customHeight="1" x14ac:dyDescent="0.25">
      <c r="A53" s="63">
        <v>40</v>
      </c>
      <c r="B53" s="23" t="s">
        <v>346</v>
      </c>
      <c r="C53" s="39">
        <v>60</v>
      </c>
      <c r="D53" s="40" t="s">
        <v>5</v>
      </c>
      <c r="E53" s="64"/>
      <c r="F53" s="50"/>
      <c r="G53" s="51">
        <f t="shared" si="21"/>
        <v>0</v>
      </c>
      <c r="H53" s="65">
        <f t="shared" si="25"/>
        <v>0</v>
      </c>
      <c r="I53" s="65">
        <f t="shared" si="22"/>
        <v>0</v>
      </c>
      <c r="J53" s="66"/>
      <c r="L53" s="246"/>
      <c r="M53" s="30"/>
      <c r="N53" s="28">
        <f t="shared" si="23"/>
        <v>0</v>
      </c>
      <c r="O53" s="28">
        <f t="shared" si="24"/>
        <v>0</v>
      </c>
    </row>
    <row r="54" spans="1:15" ht="42.75" customHeight="1" x14ac:dyDescent="0.25">
      <c r="A54" s="63">
        <v>41</v>
      </c>
      <c r="B54" s="23" t="s">
        <v>142</v>
      </c>
      <c r="C54" s="39">
        <v>2</v>
      </c>
      <c r="D54" s="40" t="s">
        <v>7</v>
      </c>
      <c r="E54" s="64"/>
      <c r="F54" s="50"/>
      <c r="G54" s="51">
        <f t="shared" si="21"/>
        <v>0</v>
      </c>
      <c r="H54" s="65">
        <f t="shared" si="25"/>
        <v>0</v>
      </c>
      <c r="I54" s="65">
        <f t="shared" si="22"/>
        <v>0</v>
      </c>
      <c r="J54" s="66"/>
      <c r="L54" s="246"/>
      <c r="M54" s="30"/>
      <c r="N54" s="28">
        <f t="shared" si="23"/>
        <v>0</v>
      </c>
      <c r="O54" s="28">
        <f t="shared" si="24"/>
        <v>0</v>
      </c>
    </row>
    <row r="55" spans="1:15" x14ac:dyDescent="0.25">
      <c r="A55" s="48"/>
      <c r="B55" s="67" t="s">
        <v>124</v>
      </c>
      <c r="C55" s="95" t="s">
        <v>3</v>
      </c>
      <c r="D55" s="96" t="s">
        <v>3</v>
      </c>
      <c r="E55" s="94" t="s">
        <v>3</v>
      </c>
      <c r="F55" s="94" t="s">
        <v>3</v>
      </c>
      <c r="G55" s="43">
        <f>SUM(G49:G54)</f>
        <v>0</v>
      </c>
      <c r="H55" s="43">
        <f>SUM(H49:H54)</f>
        <v>0</v>
      </c>
      <c r="I55" s="43">
        <f>SUM(I49:I54)</f>
        <v>0</v>
      </c>
      <c r="J55" s="53">
        <f>SUM(J49:J54)</f>
        <v>0</v>
      </c>
      <c r="L55" s="246"/>
      <c r="M55" s="30"/>
      <c r="N55" s="46">
        <f>SUM(N49:N54)</f>
        <v>0</v>
      </c>
      <c r="O55" s="46">
        <f>SUM(O49:O54)</f>
        <v>0</v>
      </c>
    </row>
    <row r="56" spans="1:15" ht="33" customHeight="1" x14ac:dyDescent="0.25">
      <c r="A56" s="55" t="s">
        <v>863</v>
      </c>
      <c r="B56" s="56" t="s">
        <v>358</v>
      </c>
      <c r="C56" s="68"/>
      <c r="D56" s="68"/>
      <c r="E56" s="68"/>
      <c r="F56" s="68"/>
      <c r="G56" s="68"/>
      <c r="H56" s="68"/>
      <c r="I56" s="68"/>
      <c r="J56" s="69"/>
      <c r="L56" s="282"/>
      <c r="M56" s="283"/>
      <c r="N56" s="283"/>
      <c r="O56" s="283"/>
    </row>
    <row r="57" spans="1:15" ht="27.6" x14ac:dyDescent="0.25">
      <c r="A57" s="48">
        <v>42</v>
      </c>
      <c r="B57" s="23" t="s">
        <v>921</v>
      </c>
      <c r="C57" s="31">
        <v>200</v>
      </c>
      <c r="D57" s="32" t="s">
        <v>5</v>
      </c>
      <c r="E57" s="49"/>
      <c r="F57" s="50"/>
      <c r="G57" s="51">
        <f>C57*ROUND(F57,4)</f>
        <v>0</v>
      </c>
      <c r="H57" s="51">
        <f>G57*0.095</f>
        <v>0</v>
      </c>
      <c r="I57" s="51">
        <f t="shared" ref="I57" si="26">+G57+H57</f>
        <v>0</v>
      </c>
      <c r="J57" s="53"/>
      <c r="L57" s="246"/>
      <c r="M57" s="30"/>
      <c r="N57" s="28">
        <f>M57</f>
        <v>0</v>
      </c>
      <c r="O57" s="28">
        <f>N57+(N57*0.095)</f>
        <v>0</v>
      </c>
    </row>
    <row r="58" spans="1:15" ht="27.6" x14ac:dyDescent="0.25">
      <c r="A58" s="48">
        <v>43</v>
      </c>
      <c r="B58" s="23" t="s">
        <v>922</v>
      </c>
      <c r="C58" s="31">
        <v>240</v>
      </c>
      <c r="D58" s="32" t="s">
        <v>5</v>
      </c>
      <c r="E58" s="49"/>
      <c r="F58" s="50"/>
      <c r="G58" s="51">
        <f>C58*ROUND(F58,4)</f>
        <v>0</v>
      </c>
      <c r="H58" s="51">
        <f>G58*0.095</f>
        <v>0</v>
      </c>
      <c r="I58" s="51">
        <f>+G58+H58</f>
        <v>0</v>
      </c>
      <c r="J58" s="53"/>
      <c r="L58" s="246"/>
      <c r="M58" s="30"/>
      <c r="N58" s="28">
        <f t="shared" ref="N58:N60" si="27">M58</f>
        <v>0</v>
      </c>
      <c r="O58" s="28">
        <f t="shared" ref="O58:O60" si="28">N58+(N58*0.095)</f>
        <v>0</v>
      </c>
    </row>
    <row r="59" spans="1:15" x14ac:dyDescent="0.25">
      <c r="A59" s="48">
        <v>44</v>
      </c>
      <c r="B59" s="23" t="s">
        <v>923</v>
      </c>
      <c r="C59" s="31">
        <v>120</v>
      </c>
      <c r="D59" s="32" t="s">
        <v>5</v>
      </c>
      <c r="E59" s="49"/>
      <c r="F59" s="50"/>
      <c r="G59" s="51">
        <f>C59*ROUND(F59,4)</f>
        <v>0</v>
      </c>
      <c r="H59" s="51">
        <f>G59*0.095</f>
        <v>0</v>
      </c>
      <c r="I59" s="51">
        <f>+H59+G59</f>
        <v>0</v>
      </c>
      <c r="J59" s="53"/>
      <c r="L59" s="246"/>
      <c r="M59" s="30"/>
      <c r="N59" s="28">
        <f t="shared" si="27"/>
        <v>0</v>
      </c>
      <c r="O59" s="28">
        <f t="shared" si="28"/>
        <v>0</v>
      </c>
    </row>
    <row r="60" spans="1:15" x14ac:dyDescent="0.25">
      <c r="A60" s="48">
        <v>45</v>
      </c>
      <c r="B60" s="23" t="s">
        <v>924</v>
      </c>
      <c r="C60" s="31">
        <v>8000</v>
      </c>
      <c r="D60" s="32" t="s">
        <v>7</v>
      </c>
      <c r="E60" s="49"/>
      <c r="F60" s="50"/>
      <c r="G60" s="51">
        <f>C60*ROUND(F60,4)</f>
        <v>0</v>
      </c>
      <c r="H60" s="51">
        <f>G60*0.095</f>
        <v>0</v>
      </c>
      <c r="I60" s="51">
        <f>+G60+H60</f>
        <v>0</v>
      </c>
      <c r="J60" s="53"/>
      <c r="L60" s="246"/>
      <c r="M60" s="30"/>
      <c r="N60" s="28">
        <f t="shared" si="27"/>
        <v>0</v>
      </c>
      <c r="O60" s="28">
        <f t="shared" si="28"/>
        <v>0</v>
      </c>
    </row>
    <row r="61" spans="1:15" x14ac:dyDescent="0.25">
      <c r="A61" s="48"/>
      <c r="B61" s="67" t="s">
        <v>364</v>
      </c>
      <c r="C61" s="95" t="s">
        <v>3</v>
      </c>
      <c r="D61" s="96" t="s">
        <v>3</v>
      </c>
      <c r="E61" s="94" t="s">
        <v>3</v>
      </c>
      <c r="F61" s="94" t="s">
        <v>3</v>
      </c>
      <c r="G61" s="43">
        <f>SUM(G57:G60)</f>
        <v>0</v>
      </c>
      <c r="H61" s="43">
        <f>SUM(H57:H60)</f>
        <v>0</v>
      </c>
      <c r="I61" s="43">
        <f>SUM(I57:I60)</f>
        <v>0</v>
      </c>
      <c r="J61" s="53">
        <f>SUM(J57:J60)</f>
        <v>0</v>
      </c>
      <c r="L61" s="246"/>
      <c r="M61" s="30"/>
      <c r="N61" s="46">
        <f>SUM(N57:N60)</f>
        <v>0</v>
      </c>
      <c r="O61" s="46">
        <f t="shared" ref="O61" si="29">SUM(O57:O60)</f>
        <v>0</v>
      </c>
    </row>
    <row r="62" spans="1:15" s="72" customFormat="1" ht="15" customHeight="1" x14ac:dyDescent="0.3">
      <c r="A62" s="70" t="s">
        <v>61</v>
      </c>
      <c r="B62" s="71"/>
      <c r="C62" s="71"/>
      <c r="D62" s="71"/>
      <c r="E62" s="71"/>
      <c r="F62" s="71"/>
      <c r="G62" s="71"/>
      <c r="H62" s="71"/>
      <c r="I62" s="71"/>
      <c r="L62" s="272"/>
      <c r="M62" s="73"/>
    </row>
    <row r="63" spans="1:15" s="76" customFormat="1" ht="23.25" customHeight="1" x14ac:dyDescent="0.3">
      <c r="A63" s="74" t="s">
        <v>62</v>
      </c>
      <c r="B63" s="75"/>
      <c r="C63" s="75"/>
      <c r="D63" s="75"/>
      <c r="E63" s="75"/>
      <c r="F63" s="75"/>
      <c r="G63" s="75"/>
      <c r="H63" s="75"/>
      <c r="I63" s="75"/>
      <c r="L63" s="88"/>
      <c r="M63" s="77"/>
    </row>
    <row r="64" spans="1:15" s="75" customFormat="1" ht="12.75" customHeight="1" x14ac:dyDescent="0.25">
      <c r="A64" s="74" t="s">
        <v>195</v>
      </c>
      <c r="L64" s="273"/>
      <c r="M64" s="78"/>
    </row>
    <row r="65" spans="1:13" s="80" customFormat="1" ht="12.75" customHeight="1" x14ac:dyDescent="0.25">
      <c r="A65" s="79" t="s">
        <v>292</v>
      </c>
      <c r="L65" s="274"/>
      <c r="M65" s="81"/>
    </row>
    <row r="66" spans="1:13" s="80" customFormat="1" ht="15" customHeight="1" x14ac:dyDescent="0.25">
      <c r="A66" s="79" t="s">
        <v>197</v>
      </c>
      <c r="L66" s="274"/>
      <c r="M66" s="81"/>
    </row>
    <row r="67" spans="1:13" s="80" customFormat="1" ht="15" customHeight="1" x14ac:dyDescent="0.25">
      <c r="A67" s="79" t="s">
        <v>198</v>
      </c>
      <c r="L67" s="274"/>
      <c r="M67" s="81"/>
    </row>
    <row r="68" spans="1:13" s="80" customFormat="1" ht="15" customHeight="1" x14ac:dyDescent="0.25">
      <c r="A68" s="79" t="s">
        <v>199</v>
      </c>
      <c r="L68" s="274"/>
      <c r="M68" s="81"/>
    </row>
    <row r="69" spans="1:13" s="82" customFormat="1" ht="13.2" customHeight="1" x14ac:dyDescent="0.25">
      <c r="A69" s="79" t="s">
        <v>200</v>
      </c>
      <c r="B69" s="80"/>
      <c r="C69" s="80"/>
      <c r="D69" s="80"/>
      <c r="E69" s="80"/>
      <c r="F69" s="80"/>
      <c r="G69" s="80"/>
      <c r="H69" s="80"/>
      <c r="I69" s="80"/>
      <c r="L69" s="275"/>
      <c r="M69" s="83"/>
    </row>
    <row r="70" spans="1:13" s="82" customFormat="1" ht="48.75" customHeight="1" x14ac:dyDescent="0.25">
      <c r="A70" s="79" t="s">
        <v>931</v>
      </c>
      <c r="B70" s="80"/>
      <c r="C70" s="80"/>
      <c r="D70" s="80"/>
      <c r="E70" s="80"/>
      <c r="F70" s="80"/>
      <c r="G70" s="80"/>
      <c r="H70" s="80"/>
      <c r="I70" s="80"/>
      <c r="L70" s="275"/>
      <c r="M70" s="83"/>
    </row>
    <row r="71" spans="1:13" s="82" customFormat="1" x14ac:dyDescent="0.25">
      <c r="A71" s="84" t="s">
        <v>916</v>
      </c>
      <c r="B71" s="85"/>
      <c r="C71" s="85"/>
      <c r="D71" s="85"/>
      <c r="E71" s="85"/>
      <c r="F71" s="85"/>
      <c r="G71" s="85"/>
      <c r="H71" s="85"/>
      <c r="I71" s="85"/>
      <c r="L71" s="275"/>
      <c r="M71" s="83"/>
    </row>
    <row r="72" spans="1:13" s="82" customFormat="1" x14ac:dyDescent="0.25">
      <c r="A72" s="84"/>
      <c r="B72" s="85"/>
      <c r="C72" s="85"/>
      <c r="D72" s="85"/>
      <c r="E72" s="85"/>
      <c r="F72" s="85"/>
      <c r="G72" s="85"/>
      <c r="H72" s="85"/>
      <c r="I72" s="85"/>
      <c r="L72" s="275"/>
      <c r="M72" s="83"/>
    </row>
    <row r="73" spans="1:13" s="82" customFormat="1" x14ac:dyDescent="0.25">
      <c r="A73" s="84"/>
      <c r="B73" s="85"/>
      <c r="C73" s="85"/>
      <c r="D73" s="85"/>
      <c r="E73" s="85"/>
      <c r="F73" s="85"/>
      <c r="G73" s="85"/>
      <c r="H73" s="85"/>
      <c r="I73" s="85"/>
      <c r="L73" s="275"/>
      <c r="M73" s="83"/>
    </row>
    <row r="74" spans="1:13" s="76" customFormat="1" ht="13.95" customHeight="1" x14ac:dyDescent="0.3">
      <c r="A74" s="86"/>
      <c r="L74" s="88"/>
      <c r="M74" s="77"/>
    </row>
    <row r="75" spans="1:13" s="76" customFormat="1" x14ac:dyDescent="0.3">
      <c r="B75" s="87"/>
      <c r="C75" s="88"/>
      <c r="L75" s="88"/>
      <c r="M75" s="77"/>
    </row>
    <row r="76" spans="1:13" s="1" customFormat="1" x14ac:dyDescent="0.3">
      <c r="B76" s="2"/>
      <c r="C76" s="3"/>
      <c r="L76" s="3"/>
      <c r="M76" s="4"/>
    </row>
    <row r="77" spans="1:13" x14ac:dyDescent="0.25">
      <c r="B77" s="89"/>
      <c r="C77" s="89"/>
      <c r="D77" s="89"/>
      <c r="E77" s="89"/>
      <c r="F77" s="89"/>
      <c r="G77" s="89"/>
      <c r="H77" s="89"/>
      <c r="I77" s="89"/>
      <c r="J77" s="89"/>
    </row>
    <row r="78" spans="1:13" x14ac:dyDescent="0.25">
      <c r="B78" s="89"/>
      <c r="C78" s="89"/>
      <c r="D78" s="89"/>
      <c r="E78" s="89"/>
      <c r="F78" s="89"/>
      <c r="G78" s="89"/>
      <c r="H78" s="89"/>
      <c r="I78" s="89"/>
      <c r="J78" s="89"/>
    </row>
    <row r="79" spans="1:13" x14ac:dyDescent="0.25">
      <c r="B79" s="89"/>
      <c r="C79" s="90"/>
      <c r="D79" s="91"/>
      <c r="E79" s="12"/>
      <c r="F79" s="12"/>
      <c r="G79" s="12"/>
      <c r="H79" s="12"/>
      <c r="I79" s="12"/>
      <c r="J79" s="12"/>
    </row>
  </sheetData>
  <sheetProtection algorithmName="SHA-512" hashValue="LKi7ejoRNOPipDAsRXoO/UvuDMX27oYZAQ1IAGCWuqLQCfzp+XdEHpet5WBYlUrpXxcERlfDkM1YbGdNJ93QCA==" saltValue="HqWkHwm8MSHe7r9sslsj8Q==" spinCount="100000" sheet="1" selectLockedCells="1"/>
  <sortState ref="B59:B61">
    <sortCondition ref="B59:B61"/>
  </sortState>
  <mergeCells count="4">
    <mergeCell ref="L30:O30"/>
    <mergeCell ref="L36:O36"/>
    <mergeCell ref="L48:O48"/>
    <mergeCell ref="L56:O56"/>
  </mergeCells>
  <phoneticPr fontId="2" type="noConversion"/>
  <dataValidations count="1">
    <dataValidation type="whole" operator="equal" allowBlank="1" showInputMessage="1" showErrorMessage="1" sqref="J31:J34 J49:J54 J8:J28 J57:J60" xr:uid="{00000000-0002-0000-0000-000000000000}">
      <formula1>1</formula1>
    </dataValidation>
  </dataValidations>
  <pageMargins left="0.74803149606299213" right="0.74803149606299213" top="0.98425196850393704" bottom="0.98425196850393704" header="0.51181102362204722" footer="0.51181102362204722"/>
  <pageSetup paperSize="9" scale="77" orientation="landscape" r:id="rId1"/>
  <headerFooter alignWithMargins="0">
    <oddHeader>&amp;C&amp;"Arial,Krepko"Predračun - priloga k Ponudbi</oddHeader>
    <oddFooter>&amp;LMestna občina Ljubljana&amp;CPredračun&amp;R&amp;P/&amp;N</oddFooter>
  </headerFooter>
  <rowBreaks count="2" manualBreakCount="2">
    <brk id="38" max="9" man="1"/>
    <brk id="55" max="9" man="1"/>
  </rowBreaks>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O89"/>
  <sheetViews>
    <sheetView zoomScaleNormal="100" zoomScaleSheetLayoutView="100" workbookViewId="0">
      <pane ySplit="6" topLeftCell="A7" activePane="bottomLeft" state="frozen"/>
      <selection pane="bottomLeft"/>
    </sheetView>
  </sheetViews>
  <sheetFormatPr defaultColWidth="9.33203125" defaultRowHeight="13.8" x14ac:dyDescent="0.25"/>
  <cols>
    <col min="1" max="1" width="5.44140625" style="7" customWidth="1"/>
    <col min="2" max="2" width="36.33203125" style="7" customWidth="1"/>
    <col min="3" max="3" width="9.33203125" style="7" customWidth="1"/>
    <col min="4" max="4" width="7.5546875" style="7" customWidth="1"/>
    <col min="5" max="5" width="15.33203125" style="7" customWidth="1"/>
    <col min="6" max="6" width="11.6640625" style="7" customWidth="1"/>
    <col min="7" max="7" width="12.33203125" style="7" customWidth="1"/>
    <col min="8" max="8" width="10.33203125" style="7" customWidth="1"/>
    <col min="9" max="9" width="15.6640625" style="7" customWidth="1"/>
    <col min="10" max="10" width="11.6640625" style="7" customWidth="1"/>
    <col min="11" max="11" width="9.33203125" style="7"/>
    <col min="12" max="12" width="9.33203125" style="268"/>
    <col min="13" max="13" width="0" style="7" hidden="1" customWidth="1"/>
    <col min="14" max="16384" width="9.33203125" style="7"/>
  </cols>
  <sheetData>
    <row r="1" spans="1:15" x14ac:dyDescent="0.25">
      <c r="A1" s="7" t="s">
        <v>6</v>
      </c>
      <c r="B1" s="8"/>
      <c r="C1" s="213"/>
      <c r="D1" s="214"/>
      <c r="E1" s="11" t="s">
        <v>930</v>
      </c>
      <c r="F1" s="106"/>
      <c r="G1" s="106"/>
      <c r="H1" s="106"/>
      <c r="I1" s="106"/>
      <c r="J1" s="106"/>
      <c r="L1" s="267"/>
    </row>
    <row r="2" spans="1:15" x14ac:dyDescent="0.25">
      <c r="B2" s="8"/>
      <c r="C2" s="10"/>
      <c r="D2" s="10"/>
    </row>
    <row r="3" spans="1:15" x14ac:dyDescent="0.25">
      <c r="A3" s="14" t="s">
        <v>119</v>
      </c>
      <c r="B3" s="14"/>
      <c r="C3" s="14"/>
      <c r="D3" s="14"/>
      <c r="E3" s="14"/>
      <c r="F3" s="14"/>
      <c r="G3" s="14"/>
      <c r="H3" s="14"/>
      <c r="I3" s="14"/>
    </row>
    <row r="4" spans="1:15" x14ac:dyDescent="0.25">
      <c r="B4" s="8"/>
      <c r="C4" s="10"/>
      <c r="D4" s="10"/>
    </row>
    <row r="5" spans="1:15" s="8" customFormat="1" ht="52.8" x14ac:dyDescent="0.25">
      <c r="A5" s="16" t="s">
        <v>2</v>
      </c>
      <c r="B5" s="16" t="s">
        <v>0</v>
      </c>
      <c r="C5" s="17" t="s">
        <v>1</v>
      </c>
      <c r="D5" s="17" t="s">
        <v>98</v>
      </c>
      <c r="E5" s="18" t="s">
        <v>4</v>
      </c>
      <c r="F5" s="18" t="s">
        <v>94</v>
      </c>
      <c r="G5" s="18" t="s">
        <v>95</v>
      </c>
      <c r="H5" s="18" t="s">
        <v>96</v>
      </c>
      <c r="I5" s="18" t="s">
        <v>97</v>
      </c>
      <c r="J5" s="18" t="s">
        <v>204</v>
      </c>
      <c r="L5" s="269" t="s">
        <v>913</v>
      </c>
      <c r="M5" s="18" t="s">
        <v>912</v>
      </c>
      <c r="N5" s="18" t="s">
        <v>914</v>
      </c>
      <c r="O5" s="18" t="s">
        <v>915</v>
      </c>
    </row>
    <row r="6" spans="1:15" ht="26.4" x14ac:dyDescent="0.25">
      <c r="A6" s="16">
        <v>1</v>
      </c>
      <c r="B6" s="16">
        <v>2</v>
      </c>
      <c r="C6" s="17">
        <v>3</v>
      </c>
      <c r="D6" s="17">
        <v>4</v>
      </c>
      <c r="E6" s="17">
        <v>5</v>
      </c>
      <c r="F6" s="17">
        <v>6</v>
      </c>
      <c r="G6" s="17" t="s">
        <v>58</v>
      </c>
      <c r="H6" s="18" t="s">
        <v>59</v>
      </c>
      <c r="I6" s="17" t="s">
        <v>60</v>
      </c>
      <c r="J6" s="17">
        <v>10</v>
      </c>
    </row>
    <row r="7" spans="1:15" ht="16.5" customHeight="1" x14ac:dyDescent="0.25">
      <c r="A7" s="215" t="s">
        <v>847</v>
      </c>
      <c r="B7" s="216"/>
      <c r="C7" s="216"/>
      <c r="D7" s="216"/>
      <c r="E7" s="216"/>
      <c r="F7" s="216"/>
      <c r="G7" s="216"/>
      <c r="H7" s="216"/>
      <c r="I7" s="216"/>
      <c r="J7" s="216"/>
    </row>
    <row r="8" spans="1:15" ht="39" customHeight="1" x14ac:dyDescent="0.25">
      <c r="A8" s="25">
        <v>375</v>
      </c>
      <c r="B8" s="129" t="s">
        <v>754</v>
      </c>
      <c r="C8" s="24">
        <v>3450</v>
      </c>
      <c r="D8" s="25" t="s">
        <v>5</v>
      </c>
      <c r="E8" s="42"/>
      <c r="F8" s="124"/>
      <c r="G8" s="125">
        <f>C8*ROUND(F8,4)</f>
        <v>0</v>
      </c>
      <c r="H8" s="125">
        <f>G8*0.095</f>
        <v>0</v>
      </c>
      <c r="I8" s="125">
        <f>+G8+H8</f>
        <v>0</v>
      </c>
      <c r="J8" s="177"/>
      <c r="L8" s="246"/>
      <c r="M8" s="27"/>
      <c r="N8" s="28">
        <f>M8</f>
        <v>0</v>
      </c>
      <c r="O8" s="28">
        <f>N8+(N8*0.095)</f>
        <v>0</v>
      </c>
    </row>
    <row r="9" spans="1:15" x14ac:dyDescent="0.25">
      <c r="A9" s="25">
        <v>376</v>
      </c>
      <c r="B9" s="232" t="s">
        <v>78</v>
      </c>
      <c r="C9" s="24">
        <v>200</v>
      </c>
      <c r="D9" s="25" t="s">
        <v>5</v>
      </c>
      <c r="E9" s="42"/>
      <c r="F9" s="124"/>
      <c r="G9" s="125">
        <f t="shared" ref="G9:G38" si="0">C9*ROUND(F9,4)</f>
        <v>0</v>
      </c>
      <c r="H9" s="125">
        <f t="shared" ref="H9:H38" si="1">G9*0.095</f>
        <v>0</v>
      </c>
      <c r="I9" s="125">
        <f t="shared" ref="I9:I38" si="2">+G9+H9</f>
        <v>0</v>
      </c>
      <c r="J9" s="177"/>
      <c r="L9" s="246"/>
      <c r="M9" s="27"/>
      <c r="N9" s="28">
        <f t="shared" ref="N9:N38" si="3">M9</f>
        <v>0</v>
      </c>
      <c r="O9" s="28">
        <f t="shared" ref="O9:O38" si="4">N9+(N9*0.095)</f>
        <v>0</v>
      </c>
    </row>
    <row r="10" spans="1:15" ht="33.75" customHeight="1" x14ac:dyDescent="0.25">
      <c r="A10" s="25">
        <v>377</v>
      </c>
      <c r="B10" s="48" t="s">
        <v>365</v>
      </c>
      <c r="C10" s="24">
        <v>250</v>
      </c>
      <c r="D10" s="25" t="s">
        <v>5</v>
      </c>
      <c r="E10" s="42"/>
      <c r="F10" s="124"/>
      <c r="G10" s="125">
        <f t="shared" si="0"/>
        <v>0</v>
      </c>
      <c r="H10" s="125">
        <f t="shared" si="1"/>
        <v>0</v>
      </c>
      <c r="I10" s="125">
        <f t="shared" si="2"/>
        <v>0</v>
      </c>
      <c r="J10" s="177"/>
      <c r="L10" s="246"/>
      <c r="M10" s="27"/>
      <c r="N10" s="28">
        <f t="shared" si="3"/>
        <v>0</v>
      </c>
      <c r="O10" s="28">
        <f t="shared" si="4"/>
        <v>0</v>
      </c>
    </row>
    <row r="11" spans="1:15" x14ac:dyDescent="0.25">
      <c r="A11" s="25">
        <v>378</v>
      </c>
      <c r="B11" s="48" t="s">
        <v>666</v>
      </c>
      <c r="C11" s="24">
        <v>200</v>
      </c>
      <c r="D11" s="25" t="s">
        <v>5</v>
      </c>
      <c r="E11" s="42"/>
      <c r="F11" s="124"/>
      <c r="G11" s="125">
        <f t="shared" si="0"/>
        <v>0</v>
      </c>
      <c r="H11" s="125">
        <f t="shared" si="1"/>
        <v>0</v>
      </c>
      <c r="I11" s="125">
        <f t="shared" si="2"/>
        <v>0</v>
      </c>
      <c r="J11" s="177"/>
      <c r="L11" s="246"/>
      <c r="M11" s="27"/>
      <c r="N11" s="28">
        <f t="shared" si="3"/>
        <v>0</v>
      </c>
      <c r="O11" s="28">
        <f t="shared" si="4"/>
        <v>0</v>
      </c>
    </row>
    <row r="12" spans="1:15" x14ac:dyDescent="0.25">
      <c r="A12" s="25">
        <v>379</v>
      </c>
      <c r="B12" s="48" t="s">
        <v>673</v>
      </c>
      <c r="C12" s="24">
        <v>50</v>
      </c>
      <c r="D12" s="25" t="s">
        <v>5</v>
      </c>
      <c r="E12" s="42"/>
      <c r="F12" s="124"/>
      <c r="G12" s="125">
        <f t="shared" si="0"/>
        <v>0</v>
      </c>
      <c r="H12" s="125">
        <f t="shared" si="1"/>
        <v>0</v>
      </c>
      <c r="I12" s="125">
        <f t="shared" si="2"/>
        <v>0</v>
      </c>
      <c r="J12" s="177"/>
      <c r="L12" s="246"/>
      <c r="M12" s="27"/>
      <c r="N12" s="28">
        <f t="shared" si="3"/>
        <v>0</v>
      </c>
      <c r="O12" s="28">
        <f t="shared" si="4"/>
        <v>0</v>
      </c>
    </row>
    <row r="13" spans="1:15" x14ac:dyDescent="0.25">
      <c r="A13" s="25">
        <v>380</v>
      </c>
      <c r="B13" s="48" t="s">
        <v>677</v>
      </c>
      <c r="C13" s="24">
        <v>200</v>
      </c>
      <c r="D13" s="25" t="s">
        <v>5</v>
      </c>
      <c r="E13" s="42"/>
      <c r="F13" s="124"/>
      <c r="G13" s="125">
        <f t="shared" si="0"/>
        <v>0</v>
      </c>
      <c r="H13" s="125">
        <f t="shared" si="1"/>
        <v>0</v>
      </c>
      <c r="I13" s="125">
        <f t="shared" si="2"/>
        <v>0</v>
      </c>
      <c r="J13" s="177"/>
      <c r="L13" s="246"/>
      <c r="M13" s="27"/>
      <c r="N13" s="28">
        <f t="shared" si="3"/>
        <v>0</v>
      </c>
      <c r="O13" s="28">
        <f t="shared" si="4"/>
        <v>0</v>
      </c>
    </row>
    <row r="14" spans="1:15" x14ac:dyDescent="0.25">
      <c r="A14" s="25">
        <v>381</v>
      </c>
      <c r="B14" s="48" t="s">
        <v>366</v>
      </c>
      <c r="C14" s="24">
        <v>1</v>
      </c>
      <c r="D14" s="25" t="s">
        <v>5</v>
      </c>
      <c r="E14" s="42"/>
      <c r="F14" s="124"/>
      <c r="G14" s="125">
        <f t="shared" si="0"/>
        <v>0</v>
      </c>
      <c r="H14" s="125">
        <f t="shared" si="1"/>
        <v>0</v>
      </c>
      <c r="I14" s="125">
        <f t="shared" si="2"/>
        <v>0</v>
      </c>
      <c r="J14" s="177"/>
      <c r="L14" s="246"/>
      <c r="M14" s="27"/>
      <c r="N14" s="28">
        <f t="shared" si="3"/>
        <v>0</v>
      </c>
      <c r="O14" s="28">
        <f t="shared" si="4"/>
        <v>0</v>
      </c>
    </row>
    <row r="15" spans="1:15" x14ac:dyDescent="0.25">
      <c r="A15" s="25">
        <v>382</v>
      </c>
      <c r="B15" s="48" t="s">
        <v>368</v>
      </c>
      <c r="C15" s="24">
        <v>20</v>
      </c>
      <c r="D15" s="25" t="s">
        <v>5</v>
      </c>
      <c r="E15" s="42"/>
      <c r="F15" s="124"/>
      <c r="G15" s="125">
        <f t="shared" si="0"/>
        <v>0</v>
      </c>
      <c r="H15" s="125">
        <f t="shared" si="1"/>
        <v>0</v>
      </c>
      <c r="I15" s="125">
        <f t="shared" si="2"/>
        <v>0</v>
      </c>
      <c r="J15" s="177"/>
      <c r="L15" s="246"/>
      <c r="M15" s="27"/>
      <c r="N15" s="28">
        <f t="shared" si="3"/>
        <v>0</v>
      </c>
      <c r="O15" s="28">
        <f t="shared" si="4"/>
        <v>0</v>
      </c>
    </row>
    <row r="16" spans="1:15" x14ac:dyDescent="0.25">
      <c r="A16" s="25">
        <v>383</v>
      </c>
      <c r="B16" s="48" t="s">
        <v>54</v>
      </c>
      <c r="C16" s="24">
        <v>250</v>
      </c>
      <c r="D16" s="25" t="s">
        <v>5</v>
      </c>
      <c r="E16" s="42"/>
      <c r="F16" s="124"/>
      <c r="G16" s="125">
        <f>C16*ROUND(F16,4)</f>
        <v>0</v>
      </c>
      <c r="H16" s="125">
        <f t="shared" si="1"/>
        <v>0</v>
      </c>
      <c r="I16" s="125">
        <f t="shared" si="2"/>
        <v>0</v>
      </c>
      <c r="J16" s="177"/>
      <c r="L16" s="246"/>
      <c r="M16" s="27"/>
      <c r="N16" s="28">
        <f t="shared" si="3"/>
        <v>0</v>
      </c>
      <c r="O16" s="28">
        <f t="shared" si="4"/>
        <v>0</v>
      </c>
    </row>
    <row r="17" spans="1:15" x14ac:dyDescent="0.25">
      <c r="A17" s="25">
        <v>384</v>
      </c>
      <c r="B17" s="48" t="s">
        <v>369</v>
      </c>
      <c r="C17" s="24">
        <v>10</v>
      </c>
      <c r="D17" s="25" t="s">
        <v>5</v>
      </c>
      <c r="E17" s="42"/>
      <c r="F17" s="124"/>
      <c r="G17" s="125">
        <f>C17*ROUND(F17,4)</f>
        <v>0</v>
      </c>
      <c r="H17" s="125">
        <f t="shared" si="1"/>
        <v>0</v>
      </c>
      <c r="I17" s="125">
        <f t="shared" si="2"/>
        <v>0</v>
      </c>
      <c r="J17" s="177"/>
      <c r="L17" s="246"/>
      <c r="M17" s="27"/>
      <c r="N17" s="28">
        <f t="shared" si="3"/>
        <v>0</v>
      </c>
      <c r="O17" s="28">
        <f t="shared" si="4"/>
        <v>0</v>
      </c>
    </row>
    <row r="18" spans="1:15" x14ac:dyDescent="0.25">
      <c r="A18" s="25">
        <v>385</v>
      </c>
      <c r="B18" s="48" t="s">
        <v>220</v>
      </c>
      <c r="C18" s="24">
        <v>200</v>
      </c>
      <c r="D18" s="25" t="s">
        <v>5</v>
      </c>
      <c r="E18" s="42"/>
      <c r="F18" s="124"/>
      <c r="G18" s="125">
        <f>C18*ROUND(F18,4)</f>
        <v>0</v>
      </c>
      <c r="H18" s="125">
        <f t="shared" si="1"/>
        <v>0</v>
      </c>
      <c r="I18" s="125">
        <f t="shared" si="2"/>
        <v>0</v>
      </c>
      <c r="J18" s="177"/>
      <c r="L18" s="246"/>
      <c r="M18" s="27"/>
      <c r="N18" s="28">
        <f t="shared" si="3"/>
        <v>0</v>
      </c>
      <c r="O18" s="28">
        <f t="shared" si="4"/>
        <v>0</v>
      </c>
    </row>
    <row r="19" spans="1:15" x14ac:dyDescent="0.25">
      <c r="A19" s="25">
        <v>386</v>
      </c>
      <c r="B19" s="48" t="s">
        <v>367</v>
      </c>
      <c r="C19" s="24">
        <v>500</v>
      </c>
      <c r="D19" s="25" t="s">
        <v>5</v>
      </c>
      <c r="E19" s="42"/>
      <c r="F19" s="124"/>
      <c r="G19" s="125">
        <f t="shared" si="0"/>
        <v>0</v>
      </c>
      <c r="H19" s="125">
        <f t="shared" si="1"/>
        <v>0</v>
      </c>
      <c r="I19" s="125">
        <f t="shared" si="2"/>
        <v>0</v>
      </c>
      <c r="J19" s="177"/>
      <c r="L19" s="246"/>
      <c r="M19" s="27"/>
      <c r="N19" s="28">
        <f t="shared" si="3"/>
        <v>0</v>
      </c>
      <c r="O19" s="28">
        <f t="shared" si="4"/>
        <v>0</v>
      </c>
    </row>
    <row r="20" spans="1:15" x14ac:dyDescent="0.25">
      <c r="A20" s="25">
        <v>387</v>
      </c>
      <c r="B20" s="232" t="s">
        <v>370</v>
      </c>
      <c r="C20" s="24">
        <v>10</v>
      </c>
      <c r="D20" s="25" t="s">
        <v>5</v>
      </c>
      <c r="E20" s="42"/>
      <c r="F20" s="124"/>
      <c r="G20" s="125">
        <f t="shared" si="0"/>
        <v>0</v>
      </c>
      <c r="H20" s="125">
        <f t="shared" si="1"/>
        <v>0</v>
      </c>
      <c r="I20" s="125">
        <f t="shared" si="2"/>
        <v>0</v>
      </c>
      <c r="J20" s="177"/>
      <c r="L20" s="246"/>
      <c r="M20" s="27"/>
      <c r="N20" s="28">
        <f t="shared" si="3"/>
        <v>0</v>
      </c>
      <c r="O20" s="28">
        <f t="shared" si="4"/>
        <v>0</v>
      </c>
    </row>
    <row r="21" spans="1:15" x14ac:dyDescent="0.25">
      <c r="A21" s="25">
        <v>388</v>
      </c>
      <c r="B21" s="232" t="s">
        <v>107</v>
      </c>
      <c r="C21" s="24">
        <v>800</v>
      </c>
      <c r="D21" s="25" t="s">
        <v>5</v>
      </c>
      <c r="E21" s="42"/>
      <c r="F21" s="124"/>
      <c r="G21" s="125">
        <f t="shared" si="0"/>
        <v>0</v>
      </c>
      <c r="H21" s="125">
        <f t="shared" si="1"/>
        <v>0</v>
      </c>
      <c r="I21" s="125">
        <f t="shared" si="2"/>
        <v>0</v>
      </c>
      <c r="J21" s="177"/>
      <c r="L21" s="246"/>
      <c r="M21" s="27"/>
      <c r="N21" s="28">
        <f t="shared" si="3"/>
        <v>0</v>
      </c>
      <c r="O21" s="28">
        <f t="shared" si="4"/>
        <v>0</v>
      </c>
    </row>
    <row r="22" spans="1:15" x14ac:dyDescent="0.25">
      <c r="A22" s="25">
        <v>389</v>
      </c>
      <c r="B22" s="48" t="s">
        <v>26</v>
      </c>
      <c r="C22" s="24">
        <v>50</v>
      </c>
      <c r="D22" s="25" t="s">
        <v>5</v>
      </c>
      <c r="E22" s="42"/>
      <c r="F22" s="124"/>
      <c r="G22" s="125">
        <f t="shared" si="0"/>
        <v>0</v>
      </c>
      <c r="H22" s="125">
        <f t="shared" si="1"/>
        <v>0</v>
      </c>
      <c r="I22" s="125">
        <f t="shared" si="2"/>
        <v>0</v>
      </c>
      <c r="J22" s="177"/>
      <c r="L22" s="246"/>
      <c r="M22" s="27"/>
      <c r="N22" s="28">
        <f t="shared" si="3"/>
        <v>0</v>
      </c>
      <c r="O22" s="28">
        <f t="shared" si="4"/>
        <v>0</v>
      </c>
    </row>
    <row r="23" spans="1:15" x14ac:dyDescent="0.25">
      <c r="A23" s="25">
        <v>390</v>
      </c>
      <c r="B23" s="48" t="s">
        <v>667</v>
      </c>
      <c r="C23" s="24">
        <v>20</v>
      </c>
      <c r="D23" s="25" t="s">
        <v>5</v>
      </c>
      <c r="E23" s="42"/>
      <c r="F23" s="124"/>
      <c r="G23" s="125">
        <f t="shared" si="0"/>
        <v>0</v>
      </c>
      <c r="H23" s="125">
        <f t="shared" si="1"/>
        <v>0</v>
      </c>
      <c r="I23" s="125">
        <f t="shared" si="2"/>
        <v>0</v>
      </c>
      <c r="J23" s="177"/>
      <c r="L23" s="246"/>
      <c r="M23" s="27"/>
      <c r="N23" s="28">
        <f t="shared" si="3"/>
        <v>0</v>
      </c>
      <c r="O23" s="28">
        <f t="shared" si="4"/>
        <v>0</v>
      </c>
    </row>
    <row r="24" spans="1:15" x14ac:dyDescent="0.25">
      <c r="A24" s="25">
        <v>391</v>
      </c>
      <c r="B24" s="48" t="s">
        <v>668</v>
      </c>
      <c r="C24" s="24">
        <v>20</v>
      </c>
      <c r="D24" s="25" t="s">
        <v>5</v>
      </c>
      <c r="E24" s="42"/>
      <c r="F24" s="124"/>
      <c r="G24" s="125">
        <f>C24*ROUND(F24,4)</f>
        <v>0</v>
      </c>
      <c r="H24" s="125">
        <f t="shared" si="1"/>
        <v>0</v>
      </c>
      <c r="I24" s="125">
        <f t="shared" si="2"/>
        <v>0</v>
      </c>
      <c r="J24" s="177"/>
      <c r="L24" s="246"/>
      <c r="M24" s="27"/>
      <c r="N24" s="28">
        <f t="shared" si="3"/>
        <v>0</v>
      </c>
      <c r="O24" s="28">
        <f t="shared" si="4"/>
        <v>0</v>
      </c>
    </row>
    <row r="25" spans="1:15" x14ac:dyDescent="0.25">
      <c r="A25" s="25">
        <v>392</v>
      </c>
      <c r="B25" s="48" t="s">
        <v>670</v>
      </c>
      <c r="C25" s="24">
        <v>20</v>
      </c>
      <c r="D25" s="25" t="s">
        <v>5</v>
      </c>
      <c r="E25" s="42"/>
      <c r="F25" s="124"/>
      <c r="G25" s="125">
        <f t="shared" si="0"/>
        <v>0</v>
      </c>
      <c r="H25" s="125">
        <f t="shared" si="1"/>
        <v>0</v>
      </c>
      <c r="I25" s="125">
        <f t="shared" si="2"/>
        <v>0</v>
      </c>
      <c r="J25" s="177"/>
      <c r="L25" s="246"/>
      <c r="M25" s="27"/>
      <c r="N25" s="28">
        <f t="shared" si="3"/>
        <v>0</v>
      </c>
      <c r="O25" s="28">
        <f t="shared" si="4"/>
        <v>0</v>
      </c>
    </row>
    <row r="26" spans="1:15" x14ac:dyDescent="0.25">
      <c r="A26" s="25">
        <v>393</v>
      </c>
      <c r="B26" s="48" t="s">
        <v>674</v>
      </c>
      <c r="C26" s="24">
        <v>240</v>
      </c>
      <c r="D26" s="25" t="s">
        <v>5</v>
      </c>
      <c r="E26" s="42"/>
      <c r="F26" s="124"/>
      <c r="G26" s="125">
        <f t="shared" si="0"/>
        <v>0</v>
      </c>
      <c r="H26" s="125">
        <f t="shared" si="1"/>
        <v>0</v>
      </c>
      <c r="I26" s="125">
        <f t="shared" si="2"/>
        <v>0</v>
      </c>
      <c r="J26" s="177"/>
      <c r="L26" s="246"/>
      <c r="M26" s="27"/>
      <c r="N26" s="28">
        <f t="shared" si="3"/>
        <v>0</v>
      </c>
      <c r="O26" s="28">
        <f t="shared" si="4"/>
        <v>0</v>
      </c>
    </row>
    <row r="27" spans="1:15" x14ac:dyDescent="0.25">
      <c r="A27" s="25">
        <v>394</v>
      </c>
      <c r="B27" s="48" t="s">
        <v>675</v>
      </c>
      <c r="C27" s="196">
        <v>1500</v>
      </c>
      <c r="D27" s="197" t="s">
        <v>5</v>
      </c>
      <c r="E27" s="42"/>
      <c r="F27" s="124"/>
      <c r="G27" s="125">
        <f t="shared" si="0"/>
        <v>0</v>
      </c>
      <c r="H27" s="125">
        <f t="shared" si="1"/>
        <v>0</v>
      </c>
      <c r="I27" s="125">
        <f t="shared" si="2"/>
        <v>0</v>
      </c>
      <c r="J27" s="177"/>
      <c r="L27" s="246"/>
      <c r="M27" s="27"/>
      <c r="N27" s="28">
        <f t="shared" si="3"/>
        <v>0</v>
      </c>
      <c r="O27" s="28">
        <f t="shared" si="4"/>
        <v>0</v>
      </c>
    </row>
    <row r="28" spans="1:15" x14ac:dyDescent="0.25">
      <c r="A28" s="25">
        <v>395</v>
      </c>
      <c r="B28" s="48" t="s">
        <v>676</v>
      </c>
      <c r="C28" s="196">
        <v>200</v>
      </c>
      <c r="D28" s="197" t="s">
        <v>5</v>
      </c>
      <c r="E28" s="42"/>
      <c r="F28" s="124"/>
      <c r="G28" s="125">
        <f t="shared" si="0"/>
        <v>0</v>
      </c>
      <c r="H28" s="125">
        <f t="shared" si="1"/>
        <v>0</v>
      </c>
      <c r="I28" s="125">
        <f t="shared" si="2"/>
        <v>0</v>
      </c>
      <c r="J28" s="177"/>
      <c r="L28" s="246"/>
      <c r="M28" s="27"/>
      <c r="N28" s="28">
        <f t="shared" si="3"/>
        <v>0</v>
      </c>
      <c r="O28" s="28">
        <f t="shared" si="4"/>
        <v>0</v>
      </c>
    </row>
    <row r="29" spans="1:15" x14ac:dyDescent="0.25">
      <c r="A29" s="25">
        <v>396</v>
      </c>
      <c r="B29" s="48" t="s">
        <v>678</v>
      </c>
      <c r="C29" s="196">
        <v>500</v>
      </c>
      <c r="D29" s="197" t="s">
        <v>5</v>
      </c>
      <c r="E29" s="42"/>
      <c r="F29" s="124"/>
      <c r="G29" s="125">
        <f t="shared" si="0"/>
        <v>0</v>
      </c>
      <c r="H29" s="125">
        <f t="shared" si="1"/>
        <v>0</v>
      </c>
      <c r="I29" s="125">
        <f t="shared" si="2"/>
        <v>0</v>
      </c>
      <c r="J29" s="177"/>
      <c r="L29" s="246"/>
      <c r="M29" s="27"/>
      <c r="N29" s="28">
        <f t="shared" si="3"/>
        <v>0</v>
      </c>
      <c r="O29" s="28">
        <f t="shared" si="4"/>
        <v>0</v>
      </c>
    </row>
    <row r="30" spans="1:15" x14ac:dyDescent="0.25">
      <c r="A30" s="25">
        <v>397</v>
      </c>
      <c r="B30" s="48" t="s">
        <v>679</v>
      </c>
      <c r="C30" s="196">
        <v>100</v>
      </c>
      <c r="D30" s="197" t="s">
        <v>5</v>
      </c>
      <c r="E30" s="42"/>
      <c r="F30" s="124"/>
      <c r="G30" s="125">
        <f t="shared" si="0"/>
        <v>0</v>
      </c>
      <c r="H30" s="125">
        <f t="shared" si="1"/>
        <v>0</v>
      </c>
      <c r="I30" s="125">
        <f t="shared" si="2"/>
        <v>0</v>
      </c>
      <c r="J30" s="177"/>
      <c r="L30" s="246"/>
      <c r="M30" s="27"/>
      <c r="N30" s="28">
        <f t="shared" si="3"/>
        <v>0</v>
      </c>
      <c r="O30" s="28">
        <f t="shared" si="4"/>
        <v>0</v>
      </c>
    </row>
    <row r="31" spans="1:15" x14ac:dyDescent="0.25">
      <c r="A31" s="25">
        <v>398</v>
      </c>
      <c r="B31" s="232" t="s">
        <v>681</v>
      </c>
      <c r="C31" s="196">
        <v>150</v>
      </c>
      <c r="D31" s="197" t="s">
        <v>5</v>
      </c>
      <c r="E31" s="42"/>
      <c r="F31" s="124"/>
      <c r="G31" s="125">
        <f t="shared" si="0"/>
        <v>0</v>
      </c>
      <c r="H31" s="125">
        <f t="shared" si="1"/>
        <v>0</v>
      </c>
      <c r="I31" s="125">
        <f t="shared" si="2"/>
        <v>0</v>
      </c>
      <c r="J31" s="177"/>
      <c r="L31" s="246"/>
      <c r="M31" s="27"/>
      <c r="N31" s="28">
        <f t="shared" si="3"/>
        <v>0</v>
      </c>
      <c r="O31" s="28">
        <f t="shared" si="4"/>
        <v>0</v>
      </c>
    </row>
    <row r="32" spans="1:15" x14ac:dyDescent="0.25">
      <c r="A32" s="25">
        <v>399</v>
      </c>
      <c r="B32" s="48" t="s">
        <v>669</v>
      </c>
      <c r="C32" s="196">
        <v>600</v>
      </c>
      <c r="D32" s="197" t="s">
        <v>5</v>
      </c>
      <c r="E32" s="42"/>
      <c r="F32" s="124"/>
      <c r="G32" s="125">
        <f t="shared" si="0"/>
        <v>0</v>
      </c>
      <c r="H32" s="125">
        <f t="shared" si="1"/>
        <v>0</v>
      </c>
      <c r="I32" s="125">
        <f t="shared" si="2"/>
        <v>0</v>
      </c>
      <c r="J32" s="177"/>
      <c r="L32" s="246"/>
      <c r="M32" s="27"/>
      <c r="N32" s="28">
        <f t="shared" si="3"/>
        <v>0</v>
      </c>
      <c r="O32" s="28">
        <f t="shared" si="4"/>
        <v>0</v>
      </c>
    </row>
    <row r="33" spans="1:15" ht="27.6" x14ac:dyDescent="0.25">
      <c r="A33" s="25">
        <v>400</v>
      </c>
      <c r="B33" s="48" t="s">
        <v>682</v>
      </c>
      <c r="C33" s="196">
        <v>360</v>
      </c>
      <c r="D33" s="197" t="s">
        <v>5</v>
      </c>
      <c r="E33" s="42"/>
      <c r="F33" s="124"/>
      <c r="G33" s="125">
        <f t="shared" si="0"/>
        <v>0</v>
      </c>
      <c r="H33" s="125">
        <f t="shared" si="1"/>
        <v>0</v>
      </c>
      <c r="I33" s="125">
        <f t="shared" si="2"/>
        <v>0</v>
      </c>
      <c r="J33" s="177"/>
      <c r="L33" s="246"/>
      <c r="M33" s="27"/>
      <c r="N33" s="28">
        <f t="shared" si="3"/>
        <v>0</v>
      </c>
      <c r="O33" s="28">
        <f t="shared" si="4"/>
        <v>0</v>
      </c>
    </row>
    <row r="34" spans="1:15" x14ac:dyDescent="0.25">
      <c r="A34" s="25">
        <v>401</v>
      </c>
      <c r="B34" s="48" t="s">
        <v>683</v>
      </c>
      <c r="C34" s="198">
        <v>50</v>
      </c>
      <c r="D34" s="198" t="s">
        <v>5</v>
      </c>
      <c r="E34" s="42"/>
      <c r="F34" s="124"/>
      <c r="G34" s="125">
        <f t="shared" si="0"/>
        <v>0</v>
      </c>
      <c r="H34" s="125">
        <f t="shared" si="1"/>
        <v>0</v>
      </c>
      <c r="I34" s="125">
        <f t="shared" si="2"/>
        <v>0</v>
      </c>
      <c r="J34" s="177"/>
      <c r="L34" s="246"/>
      <c r="M34" s="27"/>
      <c r="N34" s="28">
        <f t="shared" si="3"/>
        <v>0</v>
      </c>
      <c r="O34" s="28">
        <f t="shared" si="4"/>
        <v>0</v>
      </c>
    </row>
    <row r="35" spans="1:15" x14ac:dyDescent="0.25">
      <c r="A35" s="25">
        <v>402</v>
      </c>
      <c r="B35" s="48" t="s">
        <v>671</v>
      </c>
      <c r="C35" s="198">
        <v>20</v>
      </c>
      <c r="D35" s="198" t="s">
        <v>5</v>
      </c>
      <c r="E35" s="42"/>
      <c r="F35" s="124"/>
      <c r="G35" s="125">
        <f>C35*ROUND(F35,4)</f>
        <v>0</v>
      </c>
      <c r="H35" s="125">
        <f t="shared" si="1"/>
        <v>0</v>
      </c>
      <c r="I35" s="125">
        <f t="shared" si="2"/>
        <v>0</v>
      </c>
      <c r="J35" s="177"/>
      <c r="L35" s="246"/>
      <c r="M35" s="27"/>
      <c r="N35" s="28">
        <f t="shared" si="3"/>
        <v>0</v>
      </c>
      <c r="O35" s="28">
        <f t="shared" si="4"/>
        <v>0</v>
      </c>
    </row>
    <row r="36" spans="1:15" x14ac:dyDescent="0.25">
      <c r="A36" s="25">
        <v>403</v>
      </c>
      <c r="B36" s="48" t="s">
        <v>672</v>
      </c>
      <c r="C36" s="198">
        <v>150</v>
      </c>
      <c r="D36" s="198" t="s">
        <v>5</v>
      </c>
      <c r="E36" s="42"/>
      <c r="F36" s="124"/>
      <c r="G36" s="125">
        <f t="shared" si="0"/>
        <v>0</v>
      </c>
      <c r="H36" s="125">
        <f t="shared" si="1"/>
        <v>0</v>
      </c>
      <c r="I36" s="125">
        <f t="shared" si="2"/>
        <v>0</v>
      </c>
      <c r="J36" s="177"/>
      <c r="L36" s="246"/>
      <c r="M36" s="27"/>
      <c r="N36" s="28">
        <f t="shared" si="3"/>
        <v>0</v>
      </c>
      <c r="O36" s="28">
        <f t="shared" si="4"/>
        <v>0</v>
      </c>
    </row>
    <row r="37" spans="1:15" x14ac:dyDescent="0.25">
      <c r="A37" s="25">
        <v>404</v>
      </c>
      <c r="B37" s="48" t="s">
        <v>680</v>
      </c>
      <c r="C37" s="198">
        <v>500</v>
      </c>
      <c r="D37" s="198" t="s">
        <v>5</v>
      </c>
      <c r="E37" s="42"/>
      <c r="F37" s="124"/>
      <c r="G37" s="125">
        <f t="shared" si="0"/>
        <v>0</v>
      </c>
      <c r="H37" s="125">
        <f t="shared" si="1"/>
        <v>0</v>
      </c>
      <c r="I37" s="125">
        <f t="shared" si="2"/>
        <v>0</v>
      </c>
      <c r="J37" s="177"/>
      <c r="L37" s="246"/>
      <c r="M37" s="27"/>
      <c r="N37" s="28">
        <f t="shared" si="3"/>
        <v>0</v>
      </c>
      <c r="O37" s="28">
        <f t="shared" si="4"/>
        <v>0</v>
      </c>
    </row>
    <row r="38" spans="1:15" x14ac:dyDescent="0.25">
      <c r="A38" s="25">
        <v>405</v>
      </c>
      <c r="B38" s="232" t="s">
        <v>77</v>
      </c>
      <c r="C38" s="198">
        <v>10</v>
      </c>
      <c r="D38" s="198" t="s">
        <v>5</v>
      </c>
      <c r="E38" s="42"/>
      <c r="F38" s="124"/>
      <c r="G38" s="125">
        <f t="shared" si="0"/>
        <v>0</v>
      </c>
      <c r="H38" s="125">
        <f t="shared" si="1"/>
        <v>0</v>
      </c>
      <c r="I38" s="125">
        <f t="shared" si="2"/>
        <v>0</v>
      </c>
      <c r="J38" s="177"/>
      <c r="L38" s="246"/>
      <c r="M38" s="27"/>
      <c r="N38" s="28">
        <f t="shared" si="3"/>
        <v>0</v>
      </c>
      <c r="O38" s="28">
        <f t="shared" si="4"/>
        <v>0</v>
      </c>
    </row>
    <row r="39" spans="1:15" x14ac:dyDescent="0.25">
      <c r="A39" s="198"/>
      <c r="B39" s="52" t="s">
        <v>371</v>
      </c>
      <c r="C39" s="95" t="s">
        <v>3</v>
      </c>
      <c r="D39" s="96" t="s">
        <v>3</v>
      </c>
      <c r="E39" s="96" t="s">
        <v>3</v>
      </c>
      <c r="F39" s="96" t="s">
        <v>3</v>
      </c>
      <c r="G39" s="54">
        <f>SUM(G8:G38)</f>
        <v>0</v>
      </c>
      <c r="H39" s="54">
        <f>SUM(H8:H38)</f>
        <v>0</v>
      </c>
      <c r="I39" s="54">
        <f>SUM(I8:I38)</f>
        <v>0</v>
      </c>
      <c r="J39" s="178">
        <f>SUM(J8:J38)</f>
        <v>0</v>
      </c>
      <c r="L39" s="246"/>
      <c r="M39" s="27"/>
      <c r="N39" s="46">
        <f>SUM(N8:N38)</f>
        <v>0</v>
      </c>
      <c r="O39" s="46">
        <f t="shared" ref="O39" si="5">SUM(O8:O38)</f>
        <v>0</v>
      </c>
    </row>
    <row r="40" spans="1:15" ht="16.5" customHeight="1" x14ac:dyDescent="0.25">
      <c r="A40" s="215" t="s">
        <v>848</v>
      </c>
      <c r="B40" s="216"/>
      <c r="C40" s="216"/>
      <c r="D40" s="216"/>
      <c r="E40" s="216"/>
      <c r="F40" s="216"/>
      <c r="G40" s="216"/>
      <c r="H40" s="216"/>
      <c r="I40" s="216"/>
      <c r="J40" s="216"/>
      <c r="L40" s="282"/>
      <c r="M40" s="283"/>
      <c r="N40" s="283"/>
      <c r="O40" s="284"/>
    </row>
    <row r="41" spans="1:15" ht="27.6" x14ac:dyDescent="0.25">
      <c r="A41" s="25">
        <v>406</v>
      </c>
      <c r="B41" s="126" t="s">
        <v>870</v>
      </c>
      <c r="C41" s="25">
        <v>50</v>
      </c>
      <c r="D41" s="25" t="s">
        <v>5</v>
      </c>
      <c r="E41" s="42"/>
      <c r="F41" s="124"/>
      <c r="G41" s="125">
        <f>C41*ROUND(F41,4)</f>
        <v>0</v>
      </c>
      <c r="H41" s="125">
        <f>G41*0.095</f>
        <v>0</v>
      </c>
      <c r="I41" s="125">
        <f>+G41+H41</f>
        <v>0</v>
      </c>
      <c r="J41" s="177"/>
      <c r="L41" s="246"/>
      <c r="M41" s="27"/>
      <c r="N41" s="28">
        <f>M41</f>
        <v>0</v>
      </c>
      <c r="O41" s="28">
        <f>N41+(N41*0.095)</f>
        <v>0</v>
      </c>
    </row>
    <row r="42" spans="1:15" ht="27.6" x14ac:dyDescent="0.25">
      <c r="A42" s="25">
        <v>407</v>
      </c>
      <c r="B42" s="126" t="s">
        <v>871</v>
      </c>
      <c r="C42" s="25">
        <v>50</v>
      </c>
      <c r="D42" s="25" t="s">
        <v>5</v>
      </c>
      <c r="E42" s="42"/>
      <c r="F42" s="124"/>
      <c r="G42" s="125">
        <f t="shared" ref="G42:G56" si="6">C42*ROUND(F42,4)</f>
        <v>0</v>
      </c>
      <c r="H42" s="125">
        <f t="shared" ref="H42:H56" si="7">G42*0.095</f>
        <v>0</v>
      </c>
      <c r="I42" s="125">
        <f t="shared" ref="I42:I56" si="8">+G42+H42</f>
        <v>0</v>
      </c>
      <c r="J42" s="177"/>
      <c r="L42" s="246"/>
      <c r="M42" s="27"/>
      <c r="N42" s="28">
        <f t="shared" ref="N42:N56" si="9">M42</f>
        <v>0</v>
      </c>
      <c r="O42" s="28">
        <f t="shared" ref="O42:O56" si="10">N42+(N42*0.095)</f>
        <v>0</v>
      </c>
    </row>
    <row r="43" spans="1:15" ht="27.6" x14ac:dyDescent="0.25">
      <c r="A43" s="25">
        <v>408</v>
      </c>
      <c r="B43" s="126" t="s">
        <v>872</v>
      </c>
      <c r="C43" s="25">
        <v>50</v>
      </c>
      <c r="D43" s="25" t="s">
        <v>5</v>
      </c>
      <c r="E43" s="42"/>
      <c r="F43" s="124"/>
      <c r="G43" s="125">
        <f t="shared" si="6"/>
        <v>0</v>
      </c>
      <c r="H43" s="125">
        <f t="shared" si="7"/>
        <v>0</v>
      </c>
      <c r="I43" s="125">
        <f t="shared" si="8"/>
        <v>0</v>
      </c>
      <c r="J43" s="177"/>
      <c r="L43" s="246"/>
      <c r="M43" s="27"/>
      <c r="N43" s="28">
        <f t="shared" si="9"/>
        <v>0</v>
      </c>
      <c r="O43" s="28">
        <f t="shared" si="10"/>
        <v>0</v>
      </c>
    </row>
    <row r="44" spans="1:15" x14ac:dyDescent="0.25">
      <c r="A44" s="25">
        <v>409</v>
      </c>
      <c r="B44" s="48" t="s">
        <v>873</v>
      </c>
      <c r="C44" s="25">
        <v>200</v>
      </c>
      <c r="D44" s="25" t="s">
        <v>5</v>
      </c>
      <c r="E44" s="42"/>
      <c r="F44" s="124"/>
      <c r="G44" s="125">
        <f t="shared" si="6"/>
        <v>0</v>
      </c>
      <c r="H44" s="125">
        <f t="shared" si="7"/>
        <v>0</v>
      </c>
      <c r="I44" s="125">
        <f t="shared" si="8"/>
        <v>0</v>
      </c>
      <c r="J44" s="177"/>
      <c r="L44" s="246"/>
      <c r="M44" s="27"/>
      <c r="N44" s="28">
        <f t="shared" si="9"/>
        <v>0</v>
      </c>
      <c r="O44" s="28">
        <f t="shared" si="10"/>
        <v>0</v>
      </c>
    </row>
    <row r="45" spans="1:15" x14ac:dyDescent="0.25">
      <c r="A45" s="25">
        <v>410</v>
      </c>
      <c r="B45" s="126" t="s">
        <v>875</v>
      </c>
      <c r="C45" s="25">
        <v>350</v>
      </c>
      <c r="D45" s="25" t="s">
        <v>5</v>
      </c>
      <c r="E45" s="42"/>
      <c r="F45" s="124"/>
      <c r="G45" s="125">
        <f t="shared" si="6"/>
        <v>0</v>
      </c>
      <c r="H45" s="125">
        <f t="shared" ref="H45:H46" si="11">G45*0.095</f>
        <v>0</v>
      </c>
      <c r="I45" s="125">
        <f t="shared" ref="I45:I46" si="12">+G45+H45</f>
        <v>0</v>
      </c>
      <c r="J45" s="177"/>
      <c r="L45" s="246"/>
      <c r="M45" s="27"/>
      <c r="N45" s="28">
        <f t="shared" si="9"/>
        <v>0</v>
      </c>
      <c r="O45" s="28">
        <f t="shared" si="10"/>
        <v>0</v>
      </c>
    </row>
    <row r="46" spans="1:15" x14ac:dyDescent="0.25">
      <c r="A46" s="25">
        <v>411</v>
      </c>
      <c r="B46" s="48" t="s">
        <v>876</v>
      </c>
      <c r="C46" s="25">
        <v>300</v>
      </c>
      <c r="D46" s="25" t="s">
        <v>5</v>
      </c>
      <c r="E46" s="42"/>
      <c r="F46" s="124"/>
      <c r="G46" s="125">
        <f t="shared" si="6"/>
        <v>0</v>
      </c>
      <c r="H46" s="125">
        <f t="shared" si="11"/>
        <v>0</v>
      </c>
      <c r="I46" s="125">
        <f t="shared" si="12"/>
        <v>0</v>
      </c>
      <c r="J46" s="177"/>
      <c r="L46" s="246"/>
      <c r="M46" s="27"/>
      <c r="N46" s="28">
        <f t="shared" si="9"/>
        <v>0</v>
      </c>
      <c r="O46" s="28">
        <f t="shared" si="10"/>
        <v>0</v>
      </c>
    </row>
    <row r="47" spans="1:15" x14ac:dyDescent="0.25">
      <c r="A47" s="25">
        <v>412</v>
      </c>
      <c r="B47" s="48" t="s">
        <v>877</v>
      </c>
      <c r="C47" s="25">
        <v>50</v>
      </c>
      <c r="D47" s="25" t="s">
        <v>5</v>
      </c>
      <c r="E47" s="42"/>
      <c r="F47" s="124"/>
      <c r="G47" s="125">
        <f t="shared" si="6"/>
        <v>0</v>
      </c>
      <c r="H47" s="125">
        <f t="shared" si="7"/>
        <v>0</v>
      </c>
      <c r="I47" s="125">
        <f t="shared" si="8"/>
        <v>0</v>
      </c>
      <c r="J47" s="177"/>
      <c r="L47" s="246"/>
      <c r="M47" s="27"/>
      <c r="N47" s="28">
        <f t="shared" si="9"/>
        <v>0</v>
      </c>
      <c r="O47" s="28">
        <f t="shared" si="10"/>
        <v>0</v>
      </c>
    </row>
    <row r="48" spans="1:15" x14ac:dyDescent="0.25">
      <c r="A48" s="25">
        <v>413</v>
      </c>
      <c r="B48" s="48" t="s">
        <v>874</v>
      </c>
      <c r="C48" s="25">
        <v>150</v>
      </c>
      <c r="D48" s="25" t="s">
        <v>5</v>
      </c>
      <c r="E48" s="42"/>
      <c r="F48" s="124"/>
      <c r="G48" s="125">
        <f t="shared" si="6"/>
        <v>0</v>
      </c>
      <c r="H48" s="125">
        <f t="shared" si="7"/>
        <v>0</v>
      </c>
      <c r="I48" s="125">
        <f t="shared" si="8"/>
        <v>0</v>
      </c>
      <c r="J48" s="177"/>
      <c r="L48" s="246"/>
      <c r="M48" s="27"/>
      <c r="N48" s="28">
        <f t="shared" si="9"/>
        <v>0</v>
      </c>
      <c r="O48" s="28">
        <f t="shared" si="10"/>
        <v>0</v>
      </c>
    </row>
    <row r="49" spans="1:15" x14ac:dyDescent="0.25">
      <c r="A49" s="25">
        <v>414</v>
      </c>
      <c r="B49" s="48" t="s">
        <v>878</v>
      </c>
      <c r="C49" s="25">
        <v>50</v>
      </c>
      <c r="D49" s="25" t="s">
        <v>5</v>
      </c>
      <c r="E49" s="42"/>
      <c r="F49" s="124"/>
      <c r="G49" s="125">
        <f t="shared" si="6"/>
        <v>0</v>
      </c>
      <c r="H49" s="125">
        <f t="shared" si="7"/>
        <v>0</v>
      </c>
      <c r="I49" s="125">
        <f t="shared" si="8"/>
        <v>0</v>
      </c>
      <c r="J49" s="177"/>
      <c r="L49" s="246"/>
      <c r="M49" s="27"/>
      <c r="N49" s="28">
        <f t="shared" si="9"/>
        <v>0</v>
      </c>
      <c r="O49" s="28">
        <f t="shared" si="10"/>
        <v>0</v>
      </c>
    </row>
    <row r="50" spans="1:15" ht="30.75" customHeight="1" x14ac:dyDescent="0.25">
      <c r="A50" s="25">
        <v>415</v>
      </c>
      <c r="B50" s="48" t="s">
        <v>879</v>
      </c>
      <c r="C50" s="25">
        <v>150</v>
      </c>
      <c r="D50" s="25" t="s">
        <v>5</v>
      </c>
      <c r="E50" s="42"/>
      <c r="F50" s="124"/>
      <c r="G50" s="125">
        <f t="shared" si="6"/>
        <v>0</v>
      </c>
      <c r="H50" s="125">
        <f t="shared" si="7"/>
        <v>0</v>
      </c>
      <c r="I50" s="125">
        <f t="shared" si="8"/>
        <v>0</v>
      </c>
      <c r="J50" s="177"/>
      <c r="L50" s="246"/>
      <c r="M50" s="27"/>
      <c r="N50" s="28">
        <f t="shared" si="9"/>
        <v>0</v>
      </c>
      <c r="O50" s="28">
        <f t="shared" si="10"/>
        <v>0</v>
      </c>
    </row>
    <row r="51" spans="1:15" x14ac:dyDescent="0.25">
      <c r="A51" s="25">
        <v>416</v>
      </c>
      <c r="B51" s="48" t="s">
        <v>880</v>
      </c>
      <c r="C51" s="25">
        <v>150</v>
      </c>
      <c r="D51" s="25" t="s">
        <v>5</v>
      </c>
      <c r="E51" s="42"/>
      <c r="F51" s="124"/>
      <c r="G51" s="125">
        <f t="shared" si="6"/>
        <v>0</v>
      </c>
      <c r="H51" s="125">
        <f t="shared" si="7"/>
        <v>0</v>
      </c>
      <c r="I51" s="125">
        <f t="shared" si="8"/>
        <v>0</v>
      </c>
      <c r="J51" s="177"/>
      <c r="L51" s="246"/>
      <c r="M51" s="27"/>
      <c r="N51" s="28">
        <f t="shared" si="9"/>
        <v>0</v>
      </c>
      <c r="O51" s="28">
        <f t="shared" si="10"/>
        <v>0</v>
      </c>
    </row>
    <row r="52" spans="1:15" ht="27.6" x14ac:dyDescent="0.25">
      <c r="A52" s="25">
        <v>417</v>
      </c>
      <c r="B52" s="48" t="s">
        <v>885</v>
      </c>
      <c r="C52" s="25">
        <v>50</v>
      </c>
      <c r="D52" s="25" t="s">
        <v>5</v>
      </c>
      <c r="E52" s="42"/>
      <c r="F52" s="124"/>
      <c r="G52" s="125">
        <f t="shared" si="6"/>
        <v>0</v>
      </c>
      <c r="H52" s="125">
        <f t="shared" si="7"/>
        <v>0</v>
      </c>
      <c r="I52" s="125">
        <f t="shared" si="8"/>
        <v>0</v>
      </c>
      <c r="J52" s="177"/>
      <c r="L52" s="246"/>
      <c r="M52" s="27"/>
      <c r="N52" s="28">
        <f t="shared" si="9"/>
        <v>0</v>
      </c>
      <c r="O52" s="28">
        <f t="shared" si="10"/>
        <v>0</v>
      </c>
    </row>
    <row r="53" spans="1:15" x14ac:dyDescent="0.25">
      <c r="A53" s="25">
        <v>418</v>
      </c>
      <c r="B53" s="48" t="s">
        <v>881</v>
      </c>
      <c r="C53" s="25">
        <v>150</v>
      </c>
      <c r="D53" s="25" t="s">
        <v>5</v>
      </c>
      <c r="E53" s="42"/>
      <c r="F53" s="124"/>
      <c r="G53" s="125">
        <f t="shared" si="6"/>
        <v>0</v>
      </c>
      <c r="H53" s="125">
        <f t="shared" si="7"/>
        <v>0</v>
      </c>
      <c r="I53" s="125">
        <f t="shared" si="8"/>
        <v>0</v>
      </c>
      <c r="J53" s="177"/>
      <c r="L53" s="246"/>
      <c r="M53" s="27"/>
      <c r="N53" s="28">
        <f t="shared" si="9"/>
        <v>0</v>
      </c>
      <c r="O53" s="28">
        <f t="shared" si="10"/>
        <v>0</v>
      </c>
    </row>
    <row r="54" spans="1:15" x14ac:dyDescent="0.25">
      <c r="A54" s="25">
        <v>419</v>
      </c>
      <c r="B54" s="48" t="s">
        <v>882</v>
      </c>
      <c r="C54" s="25">
        <v>150</v>
      </c>
      <c r="D54" s="25" t="s">
        <v>5</v>
      </c>
      <c r="E54" s="42"/>
      <c r="F54" s="124"/>
      <c r="G54" s="125">
        <f t="shared" si="6"/>
        <v>0</v>
      </c>
      <c r="H54" s="125">
        <f t="shared" si="7"/>
        <v>0</v>
      </c>
      <c r="I54" s="125">
        <f t="shared" si="8"/>
        <v>0</v>
      </c>
      <c r="J54" s="177"/>
      <c r="L54" s="246"/>
      <c r="M54" s="27"/>
      <c r="N54" s="28">
        <f t="shared" si="9"/>
        <v>0</v>
      </c>
      <c r="O54" s="28">
        <f t="shared" si="10"/>
        <v>0</v>
      </c>
    </row>
    <row r="55" spans="1:15" x14ac:dyDescent="0.25">
      <c r="A55" s="25">
        <v>420</v>
      </c>
      <c r="B55" s="48" t="s">
        <v>884</v>
      </c>
      <c r="C55" s="25">
        <v>150</v>
      </c>
      <c r="D55" s="25" t="s">
        <v>5</v>
      </c>
      <c r="E55" s="42"/>
      <c r="F55" s="124"/>
      <c r="G55" s="125">
        <f t="shared" si="6"/>
        <v>0</v>
      </c>
      <c r="H55" s="125">
        <f t="shared" si="7"/>
        <v>0</v>
      </c>
      <c r="I55" s="125">
        <f t="shared" si="8"/>
        <v>0</v>
      </c>
      <c r="J55" s="177"/>
      <c r="L55" s="246"/>
      <c r="M55" s="27"/>
      <c r="N55" s="28">
        <f t="shared" si="9"/>
        <v>0</v>
      </c>
      <c r="O55" s="28">
        <f t="shared" si="10"/>
        <v>0</v>
      </c>
    </row>
    <row r="56" spans="1:15" x14ac:dyDescent="0.25">
      <c r="A56" s="25">
        <v>421</v>
      </c>
      <c r="B56" s="48" t="s">
        <v>883</v>
      </c>
      <c r="C56" s="25">
        <v>50</v>
      </c>
      <c r="D56" s="25" t="s">
        <v>5</v>
      </c>
      <c r="E56" s="42"/>
      <c r="F56" s="124"/>
      <c r="G56" s="125">
        <f t="shared" si="6"/>
        <v>0</v>
      </c>
      <c r="H56" s="125">
        <f t="shared" si="7"/>
        <v>0</v>
      </c>
      <c r="I56" s="125">
        <f t="shared" si="8"/>
        <v>0</v>
      </c>
      <c r="J56" s="177"/>
      <c r="L56" s="246"/>
      <c r="M56" s="27"/>
      <c r="N56" s="28">
        <f t="shared" si="9"/>
        <v>0</v>
      </c>
      <c r="O56" s="28">
        <f t="shared" si="10"/>
        <v>0</v>
      </c>
    </row>
    <row r="57" spans="1:15" x14ac:dyDescent="0.25">
      <c r="A57" s="25"/>
      <c r="B57" s="52" t="s">
        <v>136</v>
      </c>
      <c r="C57" s="95" t="s">
        <v>3</v>
      </c>
      <c r="D57" s="96" t="s">
        <v>3</v>
      </c>
      <c r="E57" s="96" t="s">
        <v>3</v>
      </c>
      <c r="F57" s="96" t="s">
        <v>3</v>
      </c>
      <c r="G57" s="54">
        <f>SUM(G41:G56)</f>
        <v>0</v>
      </c>
      <c r="H57" s="54">
        <f>SUM(H41:H56)</f>
        <v>0</v>
      </c>
      <c r="I57" s="54">
        <f>SUM(I41:I56)</f>
        <v>0</v>
      </c>
      <c r="J57" s="178">
        <f>SUM(J41:J56)</f>
        <v>0</v>
      </c>
      <c r="L57" s="246"/>
      <c r="M57" s="27"/>
      <c r="N57" s="46">
        <f>SUM(N41:N56)</f>
        <v>0</v>
      </c>
      <c r="O57" s="46">
        <f t="shared" ref="O57" si="13">SUM(O41:O56)</f>
        <v>0</v>
      </c>
    </row>
    <row r="58" spans="1:15" ht="16.5" customHeight="1" x14ac:dyDescent="0.25">
      <c r="A58" s="215" t="s">
        <v>849</v>
      </c>
      <c r="B58" s="216"/>
      <c r="C58" s="216"/>
      <c r="D58" s="216"/>
      <c r="E58" s="216"/>
      <c r="F58" s="216"/>
      <c r="G58" s="216"/>
      <c r="H58" s="216"/>
      <c r="I58" s="216"/>
      <c r="J58" s="216"/>
      <c r="L58" s="282"/>
      <c r="M58" s="283"/>
      <c r="N58" s="283"/>
      <c r="O58" s="284"/>
    </row>
    <row r="59" spans="1:15" ht="27.6" x14ac:dyDescent="0.25">
      <c r="A59" s="25">
        <v>422</v>
      </c>
      <c r="B59" s="232" t="s">
        <v>255</v>
      </c>
      <c r="C59" s="198">
        <v>200</v>
      </c>
      <c r="D59" s="198" t="s">
        <v>5</v>
      </c>
      <c r="E59" s="42"/>
      <c r="F59" s="124"/>
      <c r="G59" s="125">
        <f>C59*ROUND(F59,4)</f>
        <v>0</v>
      </c>
      <c r="H59" s="125">
        <f>G59*0.095</f>
        <v>0</v>
      </c>
      <c r="I59" s="125">
        <f>+G59+H59</f>
        <v>0</v>
      </c>
      <c r="J59" s="194"/>
      <c r="L59" s="246"/>
      <c r="M59" s="27"/>
      <c r="N59" s="28">
        <f>M59</f>
        <v>0</v>
      </c>
      <c r="O59" s="28">
        <f>N59+(N59*0.095)</f>
        <v>0</v>
      </c>
    </row>
    <row r="60" spans="1:15" ht="27.6" x14ac:dyDescent="0.25">
      <c r="A60" s="25">
        <v>423</v>
      </c>
      <c r="B60" s="232" t="s">
        <v>256</v>
      </c>
      <c r="C60" s="198">
        <v>200</v>
      </c>
      <c r="D60" s="198" t="s">
        <v>5</v>
      </c>
      <c r="E60" s="42"/>
      <c r="F60" s="124"/>
      <c r="G60" s="125">
        <f>C60*ROUND(F60,4)</f>
        <v>0</v>
      </c>
      <c r="H60" s="125">
        <f>G60*0.095</f>
        <v>0</v>
      </c>
      <c r="I60" s="125">
        <f t="shared" ref="I60" si="14">+G60+H60</f>
        <v>0</v>
      </c>
      <c r="J60" s="194"/>
      <c r="L60" s="246"/>
      <c r="M60" s="27"/>
      <c r="N60" s="28">
        <f>M60</f>
        <v>0</v>
      </c>
      <c r="O60" s="28">
        <f>N60+(N60*0.095)</f>
        <v>0</v>
      </c>
    </row>
    <row r="61" spans="1:15" x14ac:dyDescent="0.25">
      <c r="A61" s="25"/>
      <c r="B61" s="52" t="s">
        <v>137</v>
      </c>
      <c r="C61" s="95" t="s">
        <v>3</v>
      </c>
      <c r="D61" s="96" t="s">
        <v>3</v>
      </c>
      <c r="E61" s="96" t="s">
        <v>3</v>
      </c>
      <c r="F61" s="96" t="s">
        <v>3</v>
      </c>
      <c r="G61" s="54">
        <f>SUM(G59:G60)</f>
        <v>0</v>
      </c>
      <c r="H61" s="54">
        <f>SUM(H59:H60)</f>
        <v>0</v>
      </c>
      <c r="I61" s="54">
        <f>SUM(I59:I60)</f>
        <v>0</v>
      </c>
      <c r="J61" s="200">
        <f>SUM(J59:J60)</f>
        <v>0</v>
      </c>
      <c r="L61" s="246"/>
      <c r="M61" s="27"/>
      <c r="N61" s="46">
        <f>SUM(N59:N60)</f>
        <v>0</v>
      </c>
      <c r="O61" s="46">
        <f t="shared" ref="O61" si="15">SUM(O59:O60)</f>
        <v>0</v>
      </c>
    </row>
    <row r="62" spans="1:15" ht="13.95" customHeight="1" x14ac:dyDescent="0.25">
      <c r="A62" s="215" t="s">
        <v>869</v>
      </c>
      <c r="B62" s="216"/>
      <c r="C62" s="216"/>
      <c r="D62" s="216"/>
      <c r="E62" s="216"/>
      <c r="F62" s="216"/>
      <c r="G62" s="216"/>
      <c r="H62" s="216"/>
      <c r="I62" s="216"/>
      <c r="J62" s="216"/>
      <c r="L62" s="282"/>
      <c r="M62" s="283"/>
      <c r="N62" s="283"/>
      <c r="O62" s="284"/>
    </row>
    <row r="63" spans="1:15" ht="27.6" x14ac:dyDescent="0.25">
      <c r="A63" s="25">
        <v>424</v>
      </c>
      <c r="B63" s="232" t="s">
        <v>866</v>
      </c>
      <c r="C63" s="198">
        <v>50</v>
      </c>
      <c r="D63" s="198" t="s">
        <v>5</v>
      </c>
      <c r="E63" s="42"/>
      <c r="F63" s="124"/>
      <c r="G63" s="125">
        <f>C63*ROUND(F63,4)</f>
        <v>0</v>
      </c>
      <c r="H63" s="125">
        <f>G63*0.095</f>
        <v>0</v>
      </c>
      <c r="I63" s="125">
        <f>+G63+H63</f>
        <v>0</v>
      </c>
      <c r="J63" s="194"/>
      <c r="L63" s="246"/>
      <c r="M63" s="27"/>
      <c r="N63" s="28">
        <f>M63</f>
        <v>0</v>
      </c>
      <c r="O63" s="28">
        <f>N63+(N63*0.095)</f>
        <v>0</v>
      </c>
    </row>
    <row r="64" spans="1:15" x14ac:dyDescent="0.25">
      <c r="A64" s="25">
        <v>425</v>
      </c>
      <c r="B64" s="232" t="s">
        <v>867</v>
      </c>
      <c r="C64" s="198">
        <v>20</v>
      </c>
      <c r="D64" s="198" t="s">
        <v>5</v>
      </c>
      <c r="E64" s="42"/>
      <c r="F64" s="124"/>
      <c r="G64" s="125">
        <f>C64*ROUND(F64,4)</f>
        <v>0</v>
      </c>
      <c r="H64" s="125">
        <f>G64*0.095</f>
        <v>0</v>
      </c>
      <c r="I64" s="125">
        <f>+G64+H64</f>
        <v>0</v>
      </c>
      <c r="J64" s="194"/>
      <c r="L64" s="246"/>
      <c r="M64" s="27"/>
      <c r="N64" s="28">
        <f t="shared" ref="N64:N66" si="16">M64</f>
        <v>0</v>
      </c>
      <c r="O64" s="28">
        <f t="shared" ref="O64:O66" si="17">N64+(N64*0.095)</f>
        <v>0</v>
      </c>
    </row>
    <row r="65" spans="1:15" ht="27.6" x14ac:dyDescent="0.25">
      <c r="A65" s="25">
        <v>426</v>
      </c>
      <c r="B65" s="232" t="s">
        <v>783</v>
      </c>
      <c r="C65" s="198">
        <v>20</v>
      </c>
      <c r="D65" s="198" t="s">
        <v>5</v>
      </c>
      <c r="E65" s="42"/>
      <c r="F65" s="124"/>
      <c r="G65" s="125">
        <f>C65*ROUND(F65,4)</f>
        <v>0</v>
      </c>
      <c r="H65" s="125">
        <f>G65*0.095</f>
        <v>0</v>
      </c>
      <c r="I65" s="125">
        <f>+G65+H65</f>
        <v>0</v>
      </c>
      <c r="J65" s="194"/>
      <c r="L65" s="246"/>
      <c r="M65" s="27"/>
      <c r="N65" s="28">
        <f t="shared" si="16"/>
        <v>0</v>
      </c>
      <c r="O65" s="28">
        <f t="shared" si="17"/>
        <v>0</v>
      </c>
    </row>
    <row r="66" spans="1:15" x14ac:dyDescent="0.25">
      <c r="A66" s="25">
        <v>427</v>
      </c>
      <c r="B66" s="232" t="s">
        <v>868</v>
      </c>
      <c r="C66" s="198">
        <v>350</v>
      </c>
      <c r="D66" s="198" t="s">
        <v>5</v>
      </c>
      <c r="E66" s="42"/>
      <c r="F66" s="124"/>
      <c r="G66" s="125">
        <f>C66*ROUND(F66,4)</f>
        <v>0</v>
      </c>
      <c r="H66" s="125">
        <f>G66*0.095</f>
        <v>0</v>
      </c>
      <c r="I66" s="125">
        <f>+G66+H66</f>
        <v>0</v>
      </c>
      <c r="J66" s="194"/>
      <c r="L66" s="246"/>
      <c r="M66" s="27"/>
      <c r="N66" s="28">
        <f t="shared" si="16"/>
        <v>0</v>
      </c>
      <c r="O66" s="28">
        <f t="shared" si="17"/>
        <v>0</v>
      </c>
    </row>
    <row r="67" spans="1:15" x14ac:dyDescent="0.25">
      <c r="A67" s="25"/>
      <c r="B67" s="52" t="s">
        <v>212</v>
      </c>
      <c r="C67" s="95" t="s">
        <v>3</v>
      </c>
      <c r="D67" s="96" t="s">
        <v>3</v>
      </c>
      <c r="E67" s="96" t="s">
        <v>3</v>
      </c>
      <c r="F67" s="96" t="s">
        <v>3</v>
      </c>
      <c r="G67" s="54">
        <f>SUM(G63:G66)</f>
        <v>0</v>
      </c>
      <c r="H67" s="54">
        <f>SUM(H63:H66)</f>
        <v>0</v>
      </c>
      <c r="I67" s="54">
        <f>SUM(I63:I66)</f>
        <v>0</v>
      </c>
      <c r="J67" s="200">
        <f>SUM(J63:J66)</f>
        <v>0</v>
      </c>
      <c r="L67" s="246"/>
      <c r="M67" s="27"/>
      <c r="N67" s="46">
        <f>SUM(N63:N66)</f>
        <v>0</v>
      </c>
      <c r="O67" s="46">
        <f t="shared" ref="O67" si="18">SUM(O63:O66)</f>
        <v>0</v>
      </c>
    </row>
    <row r="68" spans="1:15" s="86" customFormat="1" ht="15" customHeight="1" x14ac:dyDescent="0.3">
      <c r="A68" s="70" t="s">
        <v>61</v>
      </c>
      <c r="B68" s="70"/>
      <c r="C68" s="70"/>
      <c r="D68" s="70"/>
      <c r="E68" s="70"/>
      <c r="F68" s="70"/>
      <c r="G68" s="70"/>
      <c r="H68" s="70"/>
      <c r="I68" s="70"/>
      <c r="L68" s="274"/>
      <c r="M68" s="80"/>
      <c r="N68" s="80"/>
      <c r="O68" s="80"/>
    </row>
    <row r="69" spans="1:15" s="86" customFormat="1" ht="23.25" customHeight="1" x14ac:dyDescent="0.3">
      <c r="A69" s="74" t="s">
        <v>62</v>
      </c>
      <c r="B69" s="74"/>
      <c r="C69" s="74"/>
      <c r="D69" s="74"/>
      <c r="E69" s="74"/>
      <c r="F69" s="74"/>
      <c r="G69" s="74"/>
      <c r="H69" s="74"/>
      <c r="I69" s="74"/>
      <c r="L69" s="275"/>
      <c r="M69" s="82"/>
      <c r="N69" s="82"/>
      <c r="O69" s="82"/>
    </row>
    <row r="70" spans="1:15" s="74" customFormat="1" ht="12.75" customHeight="1" x14ac:dyDescent="0.25">
      <c r="A70" s="74" t="s">
        <v>195</v>
      </c>
      <c r="L70" s="275"/>
      <c r="M70" s="82"/>
      <c r="N70" s="82"/>
      <c r="O70" s="82"/>
    </row>
    <row r="71" spans="1:15" s="79" customFormat="1" ht="12.75" customHeight="1" x14ac:dyDescent="0.25">
      <c r="A71" s="79" t="s">
        <v>196</v>
      </c>
      <c r="L71" s="275"/>
      <c r="M71" s="82"/>
      <c r="N71" s="82"/>
      <c r="O71" s="82"/>
    </row>
    <row r="72" spans="1:15" s="79" customFormat="1" ht="15" customHeight="1" x14ac:dyDescent="0.3">
      <c r="A72" s="79" t="s">
        <v>197</v>
      </c>
      <c r="L72" s="88"/>
      <c r="M72" s="76"/>
      <c r="N72" s="76"/>
      <c r="O72" s="76"/>
    </row>
    <row r="73" spans="1:15" s="79" customFormat="1" ht="15" customHeight="1" x14ac:dyDescent="0.3">
      <c r="A73" s="79" t="s">
        <v>198</v>
      </c>
      <c r="L73" s="88"/>
      <c r="M73" s="76"/>
      <c r="N73" s="76"/>
      <c r="O73" s="76"/>
    </row>
    <row r="74" spans="1:15" s="79" customFormat="1" ht="15" customHeight="1" x14ac:dyDescent="0.3">
      <c r="A74" s="79" t="s">
        <v>199</v>
      </c>
      <c r="L74" s="3"/>
      <c r="M74" s="1"/>
      <c r="N74" s="1"/>
      <c r="O74" s="1"/>
    </row>
    <row r="75" spans="1:15" s="112" customFormat="1" ht="13.2" customHeight="1" x14ac:dyDescent="0.25">
      <c r="A75" s="79" t="s">
        <v>200</v>
      </c>
      <c r="B75" s="79"/>
      <c r="C75" s="79"/>
      <c r="D75" s="79"/>
      <c r="E75" s="79"/>
      <c r="F75" s="79"/>
      <c r="G75" s="79"/>
      <c r="H75" s="79"/>
      <c r="I75" s="79"/>
      <c r="L75" s="268"/>
      <c r="M75" s="7"/>
      <c r="N75" s="7"/>
      <c r="O75" s="7"/>
    </row>
    <row r="76" spans="1:15" s="112" customFormat="1" ht="48.75" customHeight="1" x14ac:dyDescent="0.25">
      <c r="A76" s="79" t="s">
        <v>934</v>
      </c>
      <c r="B76" s="79"/>
      <c r="C76" s="79"/>
      <c r="D76" s="79"/>
      <c r="E76" s="79"/>
      <c r="F76" s="79"/>
      <c r="G76" s="79"/>
      <c r="H76" s="79"/>
      <c r="I76" s="79"/>
      <c r="L76" s="268"/>
      <c r="M76" s="7"/>
      <c r="N76" s="7"/>
      <c r="O76" s="7"/>
    </row>
    <row r="77" spans="1:15" s="112" customFormat="1" x14ac:dyDescent="0.25">
      <c r="A77" s="84"/>
      <c r="B77" s="84"/>
      <c r="C77" s="84"/>
      <c r="D77" s="84"/>
      <c r="E77" s="84"/>
      <c r="F77" s="84"/>
      <c r="G77" s="84"/>
      <c r="H77" s="84"/>
      <c r="I77" s="84"/>
      <c r="L77" s="268"/>
      <c r="M77" s="7"/>
      <c r="N77" s="7"/>
      <c r="O77" s="7"/>
    </row>
    <row r="78" spans="1:15" s="86" customFormat="1" ht="13.95" customHeight="1" x14ac:dyDescent="0.3">
      <c r="A78" s="86" t="s">
        <v>925</v>
      </c>
      <c r="L78" s="268"/>
      <c r="M78" s="7"/>
      <c r="N78" s="7"/>
      <c r="O78" s="7"/>
    </row>
    <row r="79" spans="1:15" ht="14.4" x14ac:dyDescent="0.3">
      <c r="A79" s="168"/>
      <c r="B79" s="168"/>
      <c r="C79" s="169"/>
      <c r="D79" s="143"/>
      <c r="E79" s="144"/>
      <c r="F79" s="170"/>
      <c r="G79" s="144"/>
      <c r="H79" s="144"/>
      <c r="I79" s="144"/>
      <c r="J79" s="144"/>
    </row>
    <row r="80" spans="1:15" x14ac:dyDescent="0.25">
      <c r="B80" s="8"/>
      <c r="C80" s="106"/>
      <c r="D80" s="106"/>
      <c r="E80" s="106"/>
      <c r="F80" s="106"/>
      <c r="G80" s="106"/>
      <c r="H80" s="106"/>
      <c r="I80" s="106"/>
    </row>
    <row r="81" spans="2:9" x14ac:dyDescent="0.25">
      <c r="B81" s="8"/>
      <c r="C81" s="106"/>
      <c r="D81" s="106"/>
      <c r="E81" s="106"/>
      <c r="F81" s="106"/>
      <c r="G81" s="106"/>
      <c r="H81" s="106"/>
      <c r="I81" s="106"/>
    </row>
    <row r="82" spans="2:9" x14ac:dyDescent="0.25">
      <c r="B82" s="8"/>
      <c r="C82" s="106"/>
      <c r="D82" s="106"/>
      <c r="E82" s="106"/>
      <c r="F82" s="106"/>
      <c r="G82" s="106"/>
      <c r="H82" s="106"/>
      <c r="I82" s="106"/>
    </row>
    <row r="83" spans="2:9" x14ac:dyDescent="0.25">
      <c r="B83" s="8"/>
      <c r="C83" s="106"/>
      <c r="D83" s="106"/>
      <c r="E83" s="106"/>
      <c r="F83" s="106"/>
      <c r="G83" s="106"/>
      <c r="H83" s="106"/>
      <c r="I83" s="106"/>
    </row>
    <row r="84" spans="2:9" x14ac:dyDescent="0.25">
      <c r="B84" s="89"/>
      <c r="C84" s="106"/>
      <c r="D84" s="106"/>
      <c r="E84" s="106"/>
      <c r="F84" s="106"/>
      <c r="G84" s="106"/>
      <c r="H84" s="106"/>
      <c r="I84" s="106"/>
    </row>
    <row r="85" spans="2:9" x14ac:dyDescent="0.25">
      <c r="B85" s="89"/>
      <c r="C85" s="89"/>
      <c r="D85" s="89"/>
      <c r="E85" s="89"/>
      <c r="F85" s="89"/>
      <c r="G85" s="89"/>
      <c r="H85" s="89"/>
      <c r="I85" s="89"/>
    </row>
    <row r="86" spans="2:9" x14ac:dyDescent="0.25">
      <c r="B86" s="89"/>
      <c r="C86" s="9"/>
      <c r="D86" s="10"/>
      <c r="E86" s="106"/>
      <c r="F86" s="106"/>
      <c r="G86" s="106"/>
      <c r="H86" s="106"/>
      <c r="I86" s="106"/>
    </row>
    <row r="87" spans="2:9" x14ac:dyDescent="0.25">
      <c r="B87" s="8"/>
      <c r="C87" s="9"/>
      <c r="D87" s="10"/>
      <c r="E87" s="92"/>
      <c r="F87" s="92"/>
      <c r="G87" s="92"/>
      <c r="H87" s="92"/>
      <c r="I87" s="92"/>
    </row>
    <row r="88" spans="2:9" x14ac:dyDescent="0.25">
      <c r="B88" s="8"/>
      <c r="C88" s="106"/>
      <c r="D88" s="106"/>
      <c r="E88" s="106"/>
      <c r="F88" s="106"/>
      <c r="G88" s="106"/>
      <c r="H88" s="106"/>
      <c r="I88" s="106"/>
    </row>
    <row r="89" spans="2:9" x14ac:dyDescent="0.25">
      <c r="B89" s="8"/>
      <c r="C89" s="106"/>
      <c r="D89" s="106"/>
      <c r="E89" s="106"/>
      <c r="F89" s="106"/>
      <c r="G89" s="106"/>
      <c r="H89" s="106"/>
      <c r="I89" s="106"/>
    </row>
  </sheetData>
  <sheetProtection algorithmName="SHA-512" hashValue="3ui6ObEDy+xxc8CFWkZT+SJLqq+WtLvMSy8nmZPf/1QpSU+CV2W8NkGjdXO89g1FZCOPSOPpZSa/C+TquezGFg==" saltValue="wr2j/nplagh/NOFi8YnlyQ==" spinCount="100000" sheet="1" selectLockedCells="1"/>
  <sortState ref="B41:B56">
    <sortCondition ref="B41"/>
  </sortState>
  <mergeCells count="3">
    <mergeCell ref="L40:O40"/>
    <mergeCell ref="L58:O58"/>
    <mergeCell ref="L62:O62"/>
  </mergeCells>
  <phoneticPr fontId="4" type="noConversion"/>
  <dataValidations count="1">
    <dataValidation type="whole" operator="equal" allowBlank="1" showInputMessage="1" showErrorMessage="1" sqref="J59:J60 J8:J38 J63:J66 J41:J56" xr:uid="{00000000-0002-0000-0900-000000000000}">
      <formula1>1</formula1>
    </dataValidation>
  </dataValidations>
  <pageMargins left="0.70866141732283472" right="0.70866141732283472" top="0.74803149606299213" bottom="0.74803149606299213" header="0.31496062992125984" footer="0.31496062992125984"/>
  <pageSetup paperSize="9"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O95"/>
  <sheetViews>
    <sheetView zoomScaleNormal="100" zoomScaleSheetLayoutView="110" workbookViewId="0">
      <pane ySplit="6" topLeftCell="A7" activePane="bottomLeft" state="frozen"/>
      <selection pane="bottomLeft"/>
    </sheetView>
  </sheetViews>
  <sheetFormatPr defaultColWidth="9.33203125" defaultRowHeight="13.8" x14ac:dyDescent="0.25"/>
  <cols>
    <col min="1" max="1" width="5.33203125" style="7" customWidth="1"/>
    <col min="2" max="2" width="24.6640625" style="7" customWidth="1"/>
    <col min="3" max="3" width="8.33203125" style="7" customWidth="1"/>
    <col min="4" max="4" width="6.33203125" style="7" customWidth="1"/>
    <col min="5" max="5" width="15.6640625" style="7" customWidth="1"/>
    <col min="6" max="6" width="11" style="7" customWidth="1"/>
    <col min="7" max="7" width="12" style="7" customWidth="1"/>
    <col min="8" max="8" width="10.33203125" style="7" customWidth="1"/>
    <col min="9" max="9" width="11.6640625" style="7" customWidth="1"/>
    <col min="10" max="10" width="12.33203125" style="7" customWidth="1"/>
    <col min="11" max="11" width="9.33203125" style="7"/>
    <col min="12" max="12" width="9.33203125" style="268"/>
    <col min="13" max="13" width="0" style="7" hidden="1" customWidth="1"/>
    <col min="14" max="16384" width="9.33203125" style="7"/>
  </cols>
  <sheetData>
    <row r="1" spans="1:15" x14ac:dyDescent="0.25">
      <c r="A1" s="7" t="s">
        <v>6</v>
      </c>
      <c r="B1" s="8"/>
      <c r="C1" s="213"/>
      <c r="D1" s="214"/>
      <c r="E1" s="11" t="s">
        <v>930</v>
      </c>
      <c r="F1" s="106"/>
      <c r="G1" s="106"/>
      <c r="H1" s="106"/>
      <c r="I1" s="106"/>
      <c r="J1" s="106"/>
      <c r="L1" s="267"/>
    </row>
    <row r="2" spans="1:15" x14ac:dyDescent="0.25">
      <c r="B2" s="8"/>
      <c r="C2" s="10"/>
      <c r="D2" s="10"/>
    </row>
    <row r="3" spans="1:15" x14ac:dyDescent="0.25">
      <c r="A3" s="14" t="s">
        <v>120</v>
      </c>
      <c r="B3" s="14"/>
      <c r="C3" s="14"/>
      <c r="D3" s="14"/>
      <c r="E3" s="14"/>
      <c r="F3" s="14"/>
      <c r="G3" s="14"/>
      <c r="H3" s="14"/>
      <c r="I3" s="14"/>
    </row>
    <row r="4" spans="1:15" x14ac:dyDescent="0.25">
      <c r="B4" s="8"/>
      <c r="C4" s="10"/>
      <c r="D4" s="10"/>
    </row>
    <row r="5" spans="1:15" s="8" customFormat="1" ht="52.8" x14ac:dyDescent="0.25">
      <c r="A5" s="16" t="s">
        <v>2</v>
      </c>
      <c r="B5" s="16" t="s">
        <v>0</v>
      </c>
      <c r="C5" s="17" t="s">
        <v>1</v>
      </c>
      <c r="D5" s="17" t="s">
        <v>98</v>
      </c>
      <c r="E5" s="18" t="s">
        <v>4</v>
      </c>
      <c r="F5" s="18" t="s">
        <v>94</v>
      </c>
      <c r="G5" s="18" t="s">
        <v>95</v>
      </c>
      <c r="H5" s="18" t="s">
        <v>96</v>
      </c>
      <c r="I5" s="18" t="s">
        <v>97</v>
      </c>
      <c r="J5" s="18" t="s">
        <v>204</v>
      </c>
      <c r="L5" s="269" t="s">
        <v>913</v>
      </c>
      <c r="M5" s="18" t="s">
        <v>912</v>
      </c>
      <c r="N5" s="18" t="s">
        <v>914</v>
      </c>
      <c r="O5" s="18" t="s">
        <v>915</v>
      </c>
    </row>
    <row r="6" spans="1:15" ht="26.4" x14ac:dyDescent="0.25">
      <c r="A6" s="16">
        <v>1</v>
      </c>
      <c r="B6" s="16">
        <v>2</v>
      </c>
      <c r="C6" s="17">
        <v>3</v>
      </c>
      <c r="D6" s="17">
        <v>4</v>
      </c>
      <c r="E6" s="17">
        <v>5</v>
      </c>
      <c r="F6" s="17">
        <v>6</v>
      </c>
      <c r="G6" s="17" t="s">
        <v>58</v>
      </c>
      <c r="H6" s="18" t="s">
        <v>59</v>
      </c>
      <c r="I6" s="17" t="s">
        <v>60</v>
      </c>
      <c r="J6" s="17">
        <v>11</v>
      </c>
    </row>
    <row r="7" spans="1:15" ht="16.5" customHeight="1" x14ac:dyDescent="0.25">
      <c r="A7" s="215" t="s">
        <v>911</v>
      </c>
      <c r="B7" s="216"/>
      <c r="C7" s="216"/>
      <c r="D7" s="216"/>
      <c r="E7" s="216"/>
      <c r="F7" s="216"/>
      <c r="G7" s="216"/>
      <c r="H7" s="216"/>
      <c r="I7" s="216"/>
      <c r="J7" s="216"/>
    </row>
    <row r="8" spans="1:15" ht="27.6" x14ac:dyDescent="0.25">
      <c r="A8" s="25">
        <v>428</v>
      </c>
      <c r="B8" s="129" t="s">
        <v>784</v>
      </c>
      <c r="C8" s="24">
        <v>400</v>
      </c>
      <c r="D8" s="25" t="s">
        <v>5</v>
      </c>
      <c r="E8" s="42"/>
      <c r="F8" s="124"/>
      <c r="G8" s="125">
        <f>C8*ROUND(F8,4)</f>
        <v>0</v>
      </c>
      <c r="H8" s="125">
        <f>G8*0.095</f>
        <v>0</v>
      </c>
      <c r="I8" s="125">
        <f>+G8+H8</f>
        <v>0</v>
      </c>
      <c r="J8" s="177"/>
      <c r="L8" s="246"/>
      <c r="M8" s="27"/>
      <c r="N8" s="28">
        <f>M8</f>
        <v>0</v>
      </c>
      <c r="O8" s="28">
        <f>N8+(N8*0.095)</f>
        <v>0</v>
      </c>
    </row>
    <row r="9" spans="1:15" ht="27.6" x14ac:dyDescent="0.25">
      <c r="A9" s="25">
        <v>429</v>
      </c>
      <c r="B9" s="129" t="s">
        <v>435</v>
      </c>
      <c r="C9" s="24">
        <v>400</v>
      </c>
      <c r="D9" s="25" t="s">
        <v>5</v>
      </c>
      <c r="E9" s="42"/>
      <c r="F9" s="124"/>
      <c r="G9" s="125">
        <f t="shared" ref="G9:G60" si="0">C9*ROUND(F9,4)</f>
        <v>0</v>
      </c>
      <c r="H9" s="125">
        <f t="shared" ref="H9:H60" si="1">G9*0.095</f>
        <v>0</v>
      </c>
      <c r="I9" s="125">
        <f t="shared" ref="I9:I60" si="2">+G9+H9</f>
        <v>0</v>
      </c>
      <c r="J9" s="177"/>
      <c r="L9" s="246"/>
      <c r="M9" s="27"/>
      <c r="N9" s="28">
        <f t="shared" ref="N9:N60" si="3">M9</f>
        <v>0</v>
      </c>
      <c r="O9" s="28">
        <f t="shared" ref="O9:O60" si="4">N9+(N9*0.095)</f>
        <v>0</v>
      </c>
    </row>
    <row r="10" spans="1:15" x14ac:dyDescent="0.25">
      <c r="A10" s="25">
        <v>430</v>
      </c>
      <c r="B10" s="129" t="s">
        <v>434</v>
      </c>
      <c r="C10" s="24">
        <v>500</v>
      </c>
      <c r="D10" s="25" t="s">
        <v>5</v>
      </c>
      <c r="E10" s="42"/>
      <c r="F10" s="124"/>
      <c r="G10" s="125">
        <f>C10*ROUND(F10,4)</f>
        <v>0</v>
      </c>
      <c r="H10" s="125">
        <f>G10*0.095</f>
        <v>0</v>
      </c>
      <c r="I10" s="125">
        <f>+G10+H10</f>
        <v>0</v>
      </c>
      <c r="J10" s="177"/>
      <c r="L10" s="246"/>
      <c r="M10" s="27"/>
      <c r="N10" s="28">
        <f t="shared" si="3"/>
        <v>0</v>
      </c>
      <c r="O10" s="28">
        <f t="shared" si="4"/>
        <v>0</v>
      </c>
    </row>
    <row r="11" spans="1:15" x14ac:dyDescent="0.25">
      <c r="A11" s="25">
        <v>431</v>
      </c>
      <c r="B11" s="129" t="s">
        <v>433</v>
      </c>
      <c r="C11" s="24">
        <v>500</v>
      </c>
      <c r="D11" s="25" t="s">
        <v>5</v>
      </c>
      <c r="E11" s="42"/>
      <c r="F11" s="124"/>
      <c r="G11" s="125">
        <f>C11*ROUND(F11,4)</f>
        <v>0</v>
      </c>
      <c r="H11" s="125">
        <f>G11*0.095</f>
        <v>0</v>
      </c>
      <c r="I11" s="125">
        <f>+G11+H11</f>
        <v>0</v>
      </c>
      <c r="J11" s="177"/>
      <c r="L11" s="246"/>
      <c r="M11" s="27"/>
      <c r="N11" s="28">
        <f t="shared" si="3"/>
        <v>0</v>
      </c>
      <c r="O11" s="28">
        <f t="shared" si="4"/>
        <v>0</v>
      </c>
    </row>
    <row r="12" spans="1:15" ht="27.6" x14ac:dyDescent="0.25">
      <c r="A12" s="25">
        <v>432</v>
      </c>
      <c r="B12" s="129" t="s">
        <v>892</v>
      </c>
      <c r="C12" s="24">
        <v>600</v>
      </c>
      <c r="D12" s="25" t="s">
        <v>5</v>
      </c>
      <c r="E12" s="42"/>
      <c r="F12" s="124"/>
      <c r="G12" s="125">
        <f t="shared" si="0"/>
        <v>0</v>
      </c>
      <c r="H12" s="125">
        <f t="shared" si="1"/>
        <v>0</v>
      </c>
      <c r="I12" s="125">
        <f t="shared" si="2"/>
        <v>0</v>
      </c>
      <c r="J12" s="177"/>
      <c r="L12" s="246"/>
      <c r="M12" s="27"/>
      <c r="N12" s="28">
        <f t="shared" si="3"/>
        <v>0</v>
      </c>
      <c r="O12" s="28">
        <f t="shared" si="4"/>
        <v>0</v>
      </c>
    </row>
    <row r="13" spans="1:15" x14ac:dyDescent="0.25">
      <c r="A13" s="25">
        <v>433</v>
      </c>
      <c r="B13" s="48" t="s">
        <v>886</v>
      </c>
      <c r="C13" s="24">
        <v>200</v>
      </c>
      <c r="D13" s="25" t="s">
        <v>5</v>
      </c>
      <c r="E13" s="42"/>
      <c r="F13" s="124"/>
      <c r="G13" s="125">
        <f t="shared" si="0"/>
        <v>0</v>
      </c>
      <c r="H13" s="125">
        <f t="shared" si="1"/>
        <v>0</v>
      </c>
      <c r="I13" s="125">
        <f t="shared" si="2"/>
        <v>0</v>
      </c>
      <c r="J13" s="177"/>
      <c r="L13" s="246"/>
      <c r="M13" s="27"/>
      <c r="N13" s="28">
        <f t="shared" si="3"/>
        <v>0</v>
      </c>
      <c r="O13" s="28">
        <f t="shared" si="4"/>
        <v>0</v>
      </c>
    </row>
    <row r="14" spans="1:15" ht="27.6" x14ac:dyDescent="0.25">
      <c r="A14" s="25">
        <v>434</v>
      </c>
      <c r="B14" s="48" t="s">
        <v>887</v>
      </c>
      <c r="C14" s="24">
        <v>200</v>
      </c>
      <c r="D14" s="25" t="s">
        <v>5</v>
      </c>
      <c r="E14" s="42"/>
      <c r="F14" s="124"/>
      <c r="G14" s="125">
        <f t="shared" si="0"/>
        <v>0</v>
      </c>
      <c r="H14" s="125">
        <f t="shared" si="1"/>
        <v>0</v>
      </c>
      <c r="I14" s="125">
        <f t="shared" si="2"/>
        <v>0</v>
      </c>
      <c r="J14" s="177"/>
      <c r="L14" s="246"/>
      <c r="M14" s="27"/>
      <c r="N14" s="28">
        <f t="shared" si="3"/>
        <v>0</v>
      </c>
      <c r="O14" s="28">
        <f t="shared" si="4"/>
        <v>0</v>
      </c>
    </row>
    <row r="15" spans="1:15" ht="27.6" x14ac:dyDescent="0.25">
      <c r="A15" s="25">
        <v>435</v>
      </c>
      <c r="B15" s="48" t="s">
        <v>888</v>
      </c>
      <c r="C15" s="24">
        <v>200</v>
      </c>
      <c r="D15" s="25" t="s">
        <v>5</v>
      </c>
      <c r="E15" s="42"/>
      <c r="F15" s="124"/>
      <c r="G15" s="125">
        <f t="shared" si="0"/>
        <v>0</v>
      </c>
      <c r="H15" s="125">
        <f t="shared" si="1"/>
        <v>0</v>
      </c>
      <c r="I15" s="125">
        <f t="shared" si="2"/>
        <v>0</v>
      </c>
      <c r="J15" s="177"/>
      <c r="L15" s="246"/>
      <c r="M15" s="27"/>
      <c r="N15" s="28">
        <f t="shared" si="3"/>
        <v>0</v>
      </c>
      <c r="O15" s="28">
        <f t="shared" si="4"/>
        <v>0</v>
      </c>
    </row>
    <row r="16" spans="1:15" ht="27.6" x14ac:dyDescent="0.25">
      <c r="A16" s="25">
        <v>436</v>
      </c>
      <c r="B16" s="48" t="s">
        <v>889</v>
      </c>
      <c r="C16" s="24">
        <v>1000</v>
      </c>
      <c r="D16" s="25" t="s">
        <v>5</v>
      </c>
      <c r="E16" s="42"/>
      <c r="F16" s="124"/>
      <c r="G16" s="125">
        <f t="shared" si="0"/>
        <v>0</v>
      </c>
      <c r="H16" s="125">
        <f t="shared" si="1"/>
        <v>0</v>
      </c>
      <c r="I16" s="125">
        <f t="shared" si="2"/>
        <v>0</v>
      </c>
      <c r="J16" s="177"/>
      <c r="L16" s="246"/>
      <c r="M16" s="27"/>
      <c r="N16" s="28">
        <f t="shared" si="3"/>
        <v>0</v>
      </c>
      <c r="O16" s="28">
        <f t="shared" si="4"/>
        <v>0</v>
      </c>
    </row>
    <row r="17" spans="1:15" x14ac:dyDescent="0.25">
      <c r="A17" s="25">
        <v>437</v>
      </c>
      <c r="B17" s="48" t="s">
        <v>890</v>
      </c>
      <c r="C17" s="24">
        <v>200</v>
      </c>
      <c r="D17" s="25" t="s">
        <v>5</v>
      </c>
      <c r="E17" s="42"/>
      <c r="F17" s="124"/>
      <c r="G17" s="125">
        <f t="shared" si="0"/>
        <v>0</v>
      </c>
      <c r="H17" s="125">
        <f t="shared" si="1"/>
        <v>0</v>
      </c>
      <c r="I17" s="125">
        <f t="shared" si="2"/>
        <v>0</v>
      </c>
      <c r="J17" s="177"/>
      <c r="L17" s="246"/>
      <c r="M17" s="27"/>
      <c r="N17" s="28">
        <f t="shared" si="3"/>
        <v>0</v>
      </c>
      <c r="O17" s="28">
        <f t="shared" si="4"/>
        <v>0</v>
      </c>
    </row>
    <row r="18" spans="1:15" x14ac:dyDescent="0.25">
      <c r="A18" s="25">
        <v>438</v>
      </c>
      <c r="B18" s="129" t="s">
        <v>437</v>
      </c>
      <c r="C18" s="24">
        <v>310</v>
      </c>
      <c r="D18" s="25" t="s">
        <v>5</v>
      </c>
      <c r="E18" s="42"/>
      <c r="F18" s="124"/>
      <c r="G18" s="125">
        <f>C18*ROUND(F18,4)</f>
        <v>0</v>
      </c>
      <c r="H18" s="125">
        <f t="shared" si="1"/>
        <v>0</v>
      </c>
      <c r="I18" s="125">
        <f t="shared" si="2"/>
        <v>0</v>
      </c>
      <c r="J18" s="177"/>
      <c r="L18" s="246"/>
      <c r="M18" s="27"/>
      <c r="N18" s="28">
        <f t="shared" si="3"/>
        <v>0</v>
      </c>
      <c r="O18" s="28">
        <f t="shared" si="4"/>
        <v>0</v>
      </c>
    </row>
    <row r="19" spans="1:15" x14ac:dyDescent="0.25">
      <c r="A19" s="25">
        <v>439</v>
      </c>
      <c r="B19" s="129" t="s">
        <v>436</v>
      </c>
      <c r="C19" s="24">
        <v>310</v>
      </c>
      <c r="D19" s="25" t="s">
        <v>5</v>
      </c>
      <c r="E19" s="42"/>
      <c r="F19" s="124"/>
      <c r="G19" s="125">
        <f>C19*ROUND(F19,4)</f>
        <v>0</v>
      </c>
      <c r="H19" s="125">
        <f t="shared" si="1"/>
        <v>0</v>
      </c>
      <c r="I19" s="125">
        <f t="shared" si="2"/>
        <v>0</v>
      </c>
      <c r="J19" s="177"/>
      <c r="L19" s="246"/>
      <c r="M19" s="27"/>
      <c r="N19" s="28">
        <f t="shared" si="3"/>
        <v>0</v>
      </c>
      <c r="O19" s="28">
        <f t="shared" si="4"/>
        <v>0</v>
      </c>
    </row>
    <row r="20" spans="1:15" x14ac:dyDescent="0.25">
      <c r="A20" s="25">
        <v>440</v>
      </c>
      <c r="B20" s="129" t="s">
        <v>439</v>
      </c>
      <c r="C20" s="24">
        <v>310</v>
      </c>
      <c r="D20" s="25" t="s">
        <v>5</v>
      </c>
      <c r="E20" s="42"/>
      <c r="F20" s="124"/>
      <c r="G20" s="125">
        <f t="shared" si="0"/>
        <v>0</v>
      </c>
      <c r="H20" s="125">
        <f t="shared" si="1"/>
        <v>0</v>
      </c>
      <c r="I20" s="125">
        <f t="shared" si="2"/>
        <v>0</v>
      </c>
      <c r="J20" s="177"/>
      <c r="L20" s="246"/>
      <c r="M20" s="27"/>
      <c r="N20" s="28">
        <f t="shared" si="3"/>
        <v>0</v>
      </c>
      <c r="O20" s="28">
        <f t="shared" si="4"/>
        <v>0</v>
      </c>
    </row>
    <row r="21" spans="1:15" x14ac:dyDescent="0.25">
      <c r="A21" s="25">
        <v>441</v>
      </c>
      <c r="B21" s="129" t="s">
        <v>438</v>
      </c>
      <c r="C21" s="24">
        <v>310</v>
      </c>
      <c r="D21" s="25" t="s">
        <v>5</v>
      </c>
      <c r="E21" s="42"/>
      <c r="F21" s="124"/>
      <c r="G21" s="125">
        <f t="shared" si="0"/>
        <v>0</v>
      </c>
      <c r="H21" s="125">
        <f t="shared" si="1"/>
        <v>0</v>
      </c>
      <c r="I21" s="125">
        <f t="shared" si="2"/>
        <v>0</v>
      </c>
      <c r="J21" s="177"/>
      <c r="L21" s="246"/>
      <c r="M21" s="27"/>
      <c r="N21" s="28">
        <f t="shared" si="3"/>
        <v>0</v>
      </c>
      <c r="O21" s="28">
        <f t="shared" si="4"/>
        <v>0</v>
      </c>
    </row>
    <row r="22" spans="1:15" x14ac:dyDescent="0.25">
      <c r="A22" s="25">
        <v>442</v>
      </c>
      <c r="B22" s="129" t="s">
        <v>440</v>
      </c>
      <c r="C22" s="24">
        <v>100</v>
      </c>
      <c r="D22" s="25" t="s">
        <v>5</v>
      </c>
      <c r="E22" s="42"/>
      <c r="F22" s="124"/>
      <c r="G22" s="125">
        <f t="shared" si="0"/>
        <v>0</v>
      </c>
      <c r="H22" s="125">
        <f t="shared" si="1"/>
        <v>0</v>
      </c>
      <c r="I22" s="125">
        <f t="shared" si="2"/>
        <v>0</v>
      </c>
      <c r="J22" s="177"/>
      <c r="L22" s="246"/>
      <c r="M22" s="27"/>
      <c r="N22" s="28">
        <f t="shared" si="3"/>
        <v>0</v>
      </c>
      <c r="O22" s="28">
        <f t="shared" si="4"/>
        <v>0</v>
      </c>
    </row>
    <row r="23" spans="1:15" x14ac:dyDescent="0.25">
      <c r="A23" s="25">
        <v>443</v>
      </c>
      <c r="B23" s="48" t="s">
        <v>24</v>
      </c>
      <c r="C23" s="24">
        <v>100</v>
      </c>
      <c r="D23" s="25" t="s">
        <v>5</v>
      </c>
      <c r="E23" s="42"/>
      <c r="F23" s="124"/>
      <c r="G23" s="125">
        <f t="shared" si="0"/>
        <v>0</v>
      </c>
      <c r="H23" s="125">
        <f t="shared" si="1"/>
        <v>0</v>
      </c>
      <c r="I23" s="125">
        <f t="shared" si="2"/>
        <v>0</v>
      </c>
      <c r="J23" s="177"/>
      <c r="L23" s="246"/>
      <c r="M23" s="27"/>
      <c r="N23" s="28">
        <f t="shared" si="3"/>
        <v>0</v>
      </c>
      <c r="O23" s="28">
        <f t="shared" si="4"/>
        <v>0</v>
      </c>
    </row>
    <row r="24" spans="1:15" x14ac:dyDescent="0.25">
      <c r="A24" s="25">
        <v>444</v>
      </c>
      <c r="B24" s="48" t="s">
        <v>430</v>
      </c>
      <c r="C24" s="24">
        <v>100</v>
      </c>
      <c r="D24" s="25" t="s">
        <v>5</v>
      </c>
      <c r="E24" s="42"/>
      <c r="F24" s="124"/>
      <c r="G24" s="125">
        <f t="shared" si="0"/>
        <v>0</v>
      </c>
      <c r="H24" s="125">
        <f t="shared" si="1"/>
        <v>0</v>
      </c>
      <c r="I24" s="125">
        <f t="shared" si="2"/>
        <v>0</v>
      </c>
      <c r="J24" s="177"/>
      <c r="L24" s="246"/>
      <c r="M24" s="27"/>
      <c r="N24" s="28">
        <f t="shared" si="3"/>
        <v>0</v>
      </c>
      <c r="O24" s="28">
        <f t="shared" si="4"/>
        <v>0</v>
      </c>
    </row>
    <row r="25" spans="1:15" x14ac:dyDescent="0.25">
      <c r="A25" s="25">
        <v>445</v>
      </c>
      <c r="B25" s="48" t="s">
        <v>785</v>
      </c>
      <c r="C25" s="196">
        <v>100</v>
      </c>
      <c r="D25" s="197" t="s">
        <v>5</v>
      </c>
      <c r="E25" s="42"/>
      <c r="F25" s="124"/>
      <c r="G25" s="125">
        <f t="shared" si="0"/>
        <v>0</v>
      </c>
      <c r="H25" s="125">
        <f t="shared" si="1"/>
        <v>0</v>
      </c>
      <c r="I25" s="125">
        <f t="shared" si="2"/>
        <v>0</v>
      </c>
      <c r="J25" s="177"/>
      <c r="L25" s="246"/>
      <c r="M25" s="27"/>
      <c r="N25" s="28">
        <f t="shared" si="3"/>
        <v>0</v>
      </c>
      <c r="O25" s="28">
        <f t="shared" si="4"/>
        <v>0</v>
      </c>
    </row>
    <row r="26" spans="1:15" x14ac:dyDescent="0.25">
      <c r="A26" s="25">
        <v>446</v>
      </c>
      <c r="B26" s="129" t="s">
        <v>441</v>
      </c>
      <c r="C26" s="196">
        <v>1300</v>
      </c>
      <c r="D26" s="197" t="s">
        <v>5</v>
      </c>
      <c r="E26" s="42"/>
      <c r="F26" s="124"/>
      <c r="G26" s="125">
        <f>C26*ROUND(F26,4)</f>
        <v>0</v>
      </c>
      <c r="H26" s="125">
        <f t="shared" si="1"/>
        <v>0</v>
      </c>
      <c r="I26" s="125">
        <f t="shared" si="2"/>
        <v>0</v>
      </c>
      <c r="J26" s="177"/>
      <c r="L26" s="246"/>
      <c r="M26" s="27"/>
      <c r="N26" s="28">
        <f t="shared" si="3"/>
        <v>0</v>
      </c>
      <c r="O26" s="28">
        <f t="shared" si="4"/>
        <v>0</v>
      </c>
    </row>
    <row r="27" spans="1:15" ht="18.75" customHeight="1" x14ac:dyDescent="0.25">
      <c r="A27" s="25">
        <v>447</v>
      </c>
      <c r="B27" s="48" t="s">
        <v>891</v>
      </c>
      <c r="C27" s="196">
        <v>10</v>
      </c>
      <c r="D27" s="197" t="s">
        <v>5</v>
      </c>
      <c r="E27" s="42"/>
      <c r="F27" s="124"/>
      <c r="G27" s="125">
        <f t="shared" si="0"/>
        <v>0</v>
      </c>
      <c r="H27" s="125">
        <f t="shared" si="1"/>
        <v>0</v>
      </c>
      <c r="I27" s="125">
        <f t="shared" si="2"/>
        <v>0</v>
      </c>
      <c r="J27" s="177"/>
      <c r="L27" s="246"/>
      <c r="M27" s="27"/>
      <c r="N27" s="28">
        <f t="shared" si="3"/>
        <v>0</v>
      </c>
      <c r="O27" s="28">
        <f t="shared" si="4"/>
        <v>0</v>
      </c>
    </row>
    <row r="28" spans="1:15" ht="32.25" customHeight="1" x14ac:dyDescent="0.25">
      <c r="A28" s="25">
        <v>448</v>
      </c>
      <c r="B28" s="129" t="s">
        <v>442</v>
      </c>
      <c r="C28" s="196">
        <v>1500</v>
      </c>
      <c r="D28" s="197" t="s">
        <v>5</v>
      </c>
      <c r="E28" s="42"/>
      <c r="F28" s="124"/>
      <c r="G28" s="125">
        <f>C28*ROUND(F28,4)</f>
        <v>0</v>
      </c>
      <c r="H28" s="125">
        <f t="shared" si="1"/>
        <v>0</v>
      </c>
      <c r="I28" s="125">
        <f t="shared" si="2"/>
        <v>0</v>
      </c>
      <c r="J28" s="177"/>
      <c r="L28" s="246"/>
      <c r="M28" s="27"/>
      <c r="N28" s="28">
        <f t="shared" si="3"/>
        <v>0</v>
      </c>
      <c r="O28" s="28">
        <f t="shared" si="4"/>
        <v>0</v>
      </c>
    </row>
    <row r="29" spans="1:15" x14ac:dyDescent="0.25">
      <c r="A29" s="25">
        <v>449</v>
      </c>
      <c r="B29" s="129" t="s">
        <v>443</v>
      </c>
      <c r="C29" s="196">
        <v>500</v>
      </c>
      <c r="D29" s="25" t="s">
        <v>5</v>
      </c>
      <c r="E29" s="42"/>
      <c r="F29" s="124"/>
      <c r="G29" s="125">
        <f t="shared" si="0"/>
        <v>0</v>
      </c>
      <c r="H29" s="125">
        <f t="shared" si="1"/>
        <v>0</v>
      </c>
      <c r="I29" s="125">
        <f t="shared" si="2"/>
        <v>0</v>
      </c>
      <c r="J29" s="177"/>
      <c r="L29" s="246"/>
      <c r="M29" s="27"/>
      <c r="N29" s="28">
        <f t="shared" si="3"/>
        <v>0</v>
      </c>
      <c r="O29" s="28">
        <f t="shared" si="4"/>
        <v>0</v>
      </c>
    </row>
    <row r="30" spans="1:15" x14ac:dyDescent="0.25">
      <c r="A30" s="25">
        <v>450</v>
      </c>
      <c r="B30" s="129" t="s">
        <v>444</v>
      </c>
      <c r="C30" s="196">
        <v>540</v>
      </c>
      <c r="D30" s="25" t="s">
        <v>5</v>
      </c>
      <c r="E30" s="42"/>
      <c r="F30" s="124"/>
      <c r="G30" s="125">
        <f t="shared" ref="G30:G50" si="5">C30*ROUND(F30,4)</f>
        <v>0</v>
      </c>
      <c r="H30" s="125">
        <f t="shared" si="1"/>
        <v>0</v>
      </c>
      <c r="I30" s="125">
        <f t="shared" si="2"/>
        <v>0</v>
      </c>
      <c r="J30" s="177"/>
      <c r="L30" s="246"/>
      <c r="M30" s="27"/>
      <c r="N30" s="28">
        <f t="shared" si="3"/>
        <v>0</v>
      </c>
      <c r="O30" s="28">
        <f t="shared" si="4"/>
        <v>0</v>
      </c>
    </row>
    <row r="31" spans="1:15" x14ac:dyDescent="0.25">
      <c r="A31" s="25">
        <v>451</v>
      </c>
      <c r="B31" s="48" t="s">
        <v>893</v>
      </c>
      <c r="C31" s="196">
        <v>100</v>
      </c>
      <c r="D31" s="25" t="s">
        <v>5</v>
      </c>
      <c r="E31" s="42"/>
      <c r="F31" s="124"/>
      <c r="G31" s="125">
        <f t="shared" si="5"/>
        <v>0</v>
      </c>
      <c r="H31" s="125">
        <f t="shared" si="1"/>
        <v>0</v>
      </c>
      <c r="I31" s="125">
        <f t="shared" si="2"/>
        <v>0</v>
      </c>
      <c r="J31" s="177"/>
      <c r="L31" s="246"/>
      <c r="M31" s="27"/>
      <c r="N31" s="28">
        <f t="shared" si="3"/>
        <v>0</v>
      </c>
      <c r="O31" s="28">
        <f t="shared" si="4"/>
        <v>0</v>
      </c>
    </row>
    <row r="32" spans="1:15" x14ac:dyDescent="0.25">
      <c r="A32" s="25">
        <v>452</v>
      </c>
      <c r="B32" s="48" t="s">
        <v>431</v>
      </c>
      <c r="C32" s="196">
        <v>100</v>
      </c>
      <c r="D32" s="25" t="s">
        <v>5</v>
      </c>
      <c r="E32" s="42"/>
      <c r="F32" s="124"/>
      <c r="G32" s="125">
        <f t="shared" si="5"/>
        <v>0</v>
      </c>
      <c r="H32" s="125">
        <f t="shared" si="1"/>
        <v>0</v>
      </c>
      <c r="I32" s="125">
        <f t="shared" si="2"/>
        <v>0</v>
      </c>
      <c r="J32" s="177"/>
      <c r="L32" s="246"/>
      <c r="M32" s="27"/>
      <c r="N32" s="28">
        <f t="shared" si="3"/>
        <v>0</v>
      </c>
      <c r="O32" s="28">
        <f t="shared" si="4"/>
        <v>0</v>
      </c>
    </row>
    <row r="33" spans="1:15" x14ac:dyDescent="0.25">
      <c r="A33" s="25">
        <v>453</v>
      </c>
      <c r="B33" s="48" t="s">
        <v>432</v>
      </c>
      <c r="C33" s="196">
        <v>100</v>
      </c>
      <c r="D33" s="25" t="s">
        <v>5</v>
      </c>
      <c r="E33" s="42"/>
      <c r="F33" s="124"/>
      <c r="G33" s="125">
        <f t="shared" si="5"/>
        <v>0</v>
      </c>
      <c r="H33" s="125">
        <f t="shared" si="1"/>
        <v>0</v>
      </c>
      <c r="I33" s="125">
        <f t="shared" si="2"/>
        <v>0</v>
      </c>
      <c r="J33" s="177"/>
      <c r="L33" s="246"/>
      <c r="M33" s="27"/>
      <c r="N33" s="28">
        <f t="shared" si="3"/>
        <v>0</v>
      </c>
      <c r="O33" s="28">
        <f t="shared" si="4"/>
        <v>0</v>
      </c>
    </row>
    <row r="34" spans="1:15" x14ac:dyDescent="0.25">
      <c r="A34" s="25">
        <v>454</v>
      </c>
      <c r="B34" s="129" t="s">
        <v>55</v>
      </c>
      <c r="C34" s="196">
        <v>100</v>
      </c>
      <c r="D34" s="25" t="s">
        <v>5</v>
      </c>
      <c r="E34" s="42"/>
      <c r="F34" s="124"/>
      <c r="G34" s="125">
        <f t="shared" si="5"/>
        <v>0</v>
      </c>
      <c r="H34" s="125">
        <f t="shared" si="1"/>
        <v>0</v>
      </c>
      <c r="I34" s="125">
        <f t="shared" si="2"/>
        <v>0</v>
      </c>
      <c r="J34" s="177"/>
      <c r="L34" s="246"/>
      <c r="M34" s="27"/>
      <c r="N34" s="28">
        <f t="shared" si="3"/>
        <v>0</v>
      </c>
      <c r="O34" s="28">
        <f t="shared" si="4"/>
        <v>0</v>
      </c>
    </row>
    <row r="35" spans="1:15" x14ac:dyDescent="0.25">
      <c r="A35" s="25">
        <v>455</v>
      </c>
      <c r="B35" s="129" t="s">
        <v>445</v>
      </c>
      <c r="C35" s="196">
        <v>5</v>
      </c>
      <c r="D35" s="25" t="s">
        <v>5</v>
      </c>
      <c r="E35" s="42"/>
      <c r="F35" s="124"/>
      <c r="G35" s="125">
        <f t="shared" si="5"/>
        <v>0</v>
      </c>
      <c r="H35" s="125">
        <f t="shared" si="1"/>
        <v>0</v>
      </c>
      <c r="I35" s="125">
        <f t="shared" si="2"/>
        <v>0</v>
      </c>
      <c r="J35" s="177"/>
      <c r="L35" s="246"/>
      <c r="M35" s="27"/>
      <c r="N35" s="28">
        <f t="shared" si="3"/>
        <v>0</v>
      </c>
      <c r="O35" s="28">
        <f t="shared" si="4"/>
        <v>0</v>
      </c>
    </row>
    <row r="36" spans="1:15" x14ac:dyDescent="0.25">
      <c r="A36" s="25">
        <v>456</v>
      </c>
      <c r="B36" s="129" t="s">
        <v>449</v>
      </c>
      <c r="C36" s="196">
        <v>5</v>
      </c>
      <c r="D36" s="25" t="s">
        <v>5</v>
      </c>
      <c r="E36" s="42"/>
      <c r="F36" s="124"/>
      <c r="G36" s="125">
        <f t="shared" si="5"/>
        <v>0</v>
      </c>
      <c r="H36" s="125">
        <f t="shared" si="1"/>
        <v>0</v>
      </c>
      <c r="I36" s="125">
        <f t="shared" si="2"/>
        <v>0</v>
      </c>
      <c r="J36" s="177"/>
      <c r="L36" s="246"/>
      <c r="M36" s="27"/>
      <c r="N36" s="28">
        <f t="shared" si="3"/>
        <v>0</v>
      </c>
      <c r="O36" s="28">
        <f t="shared" si="4"/>
        <v>0</v>
      </c>
    </row>
    <row r="37" spans="1:15" x14ac:dyDescent="0.25">
      <c r="A37" s="25">
        <v>457</v>
      </c>
      <c r="B37" s="129" t="s">
        <v>450</v>
      </c>
      <c r="C37" s="196">
        <v>5</v>
      </c>
      <c r="D37" s="25" t="s">
        <v>5</v>
      </c>
      <c r="E37" s="42"/>
      <c r="F37" s="124"/>
      <c r="G37" s="125">
        <f t="shared" si="5"/>
        <v>0</v>
      </c>
      <c r="H37" s="125">
        <f t="shared" si="1"/>
        <v>0</v>
      </c>
      <c r="I37" s="125">
        <f t="shared" si="2"/>
        <v>0</v>
      </c>
      <c r="J37" s="177"/>
      <c r="L37" s="246"/>
      <c r="M37" s="27"/>
      <c r="N37" s="28">
        <f t="shared" si="3"/>
        <v>0</v>
      </c>
      <c r="O37" s="28">
        <f t="shared" si="4"/>
        <v>0</v>
      </c>
    </row>
    <row r="38" spans="1:15" ht="27.6" x14ac:dyDescent="0.25">
      <c r="A38" s="25">
        <v>458</v>
      </c>
      <c r="B38" s="129" t="s">
        <v>461</v>
      </c>
      <c r="C38" s="196">
        <v>150</v>
      </c>
      <c r="D38" s="25" t="s">
        <v>5</v>
      </c>
      <c r="E38" s="42"/>
      <c r="F38" s="124"/>
      <c r="G38" s="125">
        <f t="shared" si="5"/>
        <v>0</v>
      </c>
      <c r="H38" s="125">
        <f t="shared" si="1"/>
        <v>0</v>
      </c>
      <c r="I38" s="125">
        <f t="shared" si="2"/>
        <v>0</v>
      </c>
      <c r="J38" s="177"/>
      <c r="L38" s="246"/>
      <c r="M38" s="27"/>
      <c r="N38" s="28">
        <f t="shared" si="3"/>
        <v>0</v>
      </c>
      <c r="O38" s="28">
        <f t="shared" si="4"/>
        <v>0</v>
      </c>
    </row>
    <row r="39" spans="1:15" ht="27.6" x14ac:dyDescent="0.25">
      <c r="A39" s="25">
        <v>459</v>
      </c>
      <c r="B39" s="129" t="s">
        <v>446</v>
      </c>
      <c r="C39" s="196">
        <v>150</v>
      </c>
      <c r="D39" s="25" t="s">
        <v>5</v>
      </c>
      <c r="E39" s="42"/>
      <c r="F39" s="124"/>
      <c r="G39" s="125">
        <f t="shared" si="5"/>
        <v>0</v>
      </c>
      <c r="H39" s="125">
        <f t="shared" si="1"/>
        <v>0</v>
      </c>
      <c r="I39" s="125">
        <f t="shared" si="2"/>
        <v>0</v>
      </c>
      <c r="J39" s="177"/>
      <c r="L39" s="246"/>
      <c r="M39" s="27"/>
      <c r="N39" s="28">
        <f t="shared" si="3"/>
        <v>0</v>
      </c>
      <c r="O39" s="28">
        <f t="shared" si="4"/>
        <v>0</v>
      </c>
    </row>
    <row r="40" spans="1:15" ht="27.6" x14ac:dyDescent="0.25">
      <c r="A40" s="25">
        <v>460</v>
      </c>
      <c r="B40" s="129" t="s">
        <v>448</v>
      </c>
      <c r="C40" s="196">
        <v>150</v>
      </c>
      <c r="D40" s="25" t="s">
        <v>5</v>
      </c>
      <c r="E40" s="42"/>
      <c r="F40" s="124"/>
      <c r="G40" s="125">
        <f t="shared" si="5"/>
        <v>0</v>
      </c>
      <c r="H40" s="125">
        <f t="shared" si="1"/>
        <v>0</v>
      </c>
      <c r="I40" s="125">
        <f t="shared" si="2"/>
        <v>0</v>
      </c>
      <c r="J40" s="177"/>
      <c r="L40" s="246"/>
      <c r="M40" s="27"/>
      <c r="N40" s="28">
        <f t="shared" si="3"/>
        <v>0</v>
      </c>
      <c r="O40" s="28">
        <f t="shared" si="4"/>
        <v>0</v>
      </c>
    </row>
    <row r="41" spans="1:15" ht="27.6" x14ac:dyDescent="0.25">
      <c r="A41" s="25">
        <v>461</v>
      </c>
      <c r="B41" s="129" t="s">
        <v>447</v>
      </c>
      <c r="C41" s="196">
        <v>150</v>
      </c>
      <c r="D41" s="25" t="s">
        <v>5</v>
      </c>
      <c r="E41" s="42"/>
      <c r="F41" s="124"/>
      <c r="G41" s="125">
        <f t="shared" si="5"/>
        <v>0</v>
      </c>
      <c r="H41" s="125">
        <f t="shared" si="1"/>
        <v>0</v>
      </c>
      <c r="I41" s="125">
        <f t="shared" si="2"/>
        <v>0</v>
      </c>
      <c r="J41" s="177"/>
      <c r="L41" s="246"/>
      <c r="M41" s="27"/>
      <c r="N41" s="28">
        <f t="shared" si="3"/>
        <v>0</v>
      </c>
      <c r="O41" s="28">
        <f t="shared" si="4"/>
        <v>0</v>
      </c>
    </row>
    <row r="42" spans="1:15" ht="27.6" x14ac:dyDescent="0.25">
      <c r="A42" s="25">
        <v>462</v>
      </c>
      <c r="B42" s="129" t="s">
        <v>453</v>
      </c>
      <c r="C42" s="196">
        <v>150</v>
      </c>
      <c r="D42" s="25" t="s">
        <v>5</v>
      </c>
      <c r="E42" s="42"/>
      <c r="F42" s="124"/>
      <c r="G42" s="125">
        <f t="shared" si="5"/>
        <v>0</v>
      </c>
      <c r="H42" s="125">
        <f t="shared" si="1"/>
        <v>0</v>
      </c>
      <c r="I42" s="125">
        <f t="shared" si="2"/>
        <v>0</v>
      </c>
      <c r="J42" s="177"/>
      <c r="L42" s="246"/>
      <c r="M42" s="27"/>
      <c r="N42" s="28">
        <f t="shared" si="3"/>
        <v>0</v>
      </c>
      <c r="O42" s="28">
        <f t="shared" si="4"/>
        <v>0</v>
      </c>
    </row>
    <row r="43" spans="1:15" ht="27.6" x14ac:dyDescent="0.25">
      <c r="A43" s="25">
        <v>463</v>
      </c>
      <c r="B43" s="129" t="s">
        <v>452</v>
      </c>
      <c r="C43" s="196">
        <v>150</v>
      </c>
      <c r="D43" s="25" t="s">
        <v>5</v>
      </c>
      <c r="E43" s="42"/>
      <c r="F43" s="124"/>
      <c r="G43" s="125">
        <f t="shared" si="5"/>
        <v>0</v>
      </c>
      <c r="H43" s="125">
        <f t="shared" si="1"/>
        <v>0</v>
      </c>
      <c r="I43" s="125">
        <f t="shared" si="2"/>
        <v>0</v>
      </c>
      <c r="J43" s="177"/>
      <c r="L43" s="246"/>
      <c r="M43" s="27"/>
      <c r="N43" s="28">
        <f t="shared" si="3"/>
        <v>0</v>
      </c>
      <c r="O43" s="28">
        <f t="shared" si="4"/>
        <v>0</v>
      </c>
    </row>
    <row r="44" spans="1:15" ht="27.6" x14ac:dyDescent="0.25">
      <c r="A44" s="25">
        <v>464</v>
      </c>
      <c r="B44" s="129" t="s">
        <v>451</v>
      </c>
      <c r="C44" s="196">
        <v>150</v>
      </c>
      <c r="D44" s="25" t="s">
        <v>5</v>
      </c>
      <c r="E44" s="42"/>
      <c r="F44" s="124"/>
      <c r="G44" s="125">
        <f t="shared" si="5"/>
        <v>0</v>
      </c>
      <c r="H44" s="125">
        <f t="shared" si="1"/>
        <v>0</v>
      </c>
      <c r="I44" s="125">
        <f t="shared" si="2"/>
        <v>0</v>
      </c>
      <c r="J44" s="177"/>
      <c r="L44" s="246"/>
      <c r="M44" s="27"/>
      <c r="N44" s="28">
        <f t="shared" si="3"/>
        <v>0</v>
      </c>
      <c r="O44" s="28">
        <f t="shared" si="4"/>
        <v>0</v>
      </c>
    </row>
    <row r="45" spans="1:15" x14ac:dyDescent="0.25">
      <c r="A45" s="25">
        <v>465</v>
      </c>
      <c r="B45" s="48" t="s">
        <v>429</v>
      </c>
      <c r="C45" s="196">
        <v>500</v>
      </c>
      <c r="D45" s="25" t="s">
        <v>5</v>
      </c>
      <c r="E45" s="42"/>
      <c r="F45" s="124"/>
      <c r="G45" s="125">
        <f t="shared" si="5"/>
        <v>0</v>
      </c>
      <c r="H45" s="125">
        <f t="shared" si="1"/>
        <v>0</v>
      </c>
      <c r="I45" s="125">
        <f t="shared" si="2"/>
        <v>0</v>
      </c>
      <c r="J45" s="177"/>
      <c r="L45" s="246"/>
      <c r="M45" s="27"/>
      <c r="N45" s="28">
        <f t="shared" si="3"/>
        <v>0</v>
      </c>
      <c r="O45" s="28">
        <f t="shared" si="4"/>
        <v>0</v>
      </c>
    </row>
    <row r="46" spans="1:15" x14ac:dyDescent="0.25">
      <c r="A46" s="25">
        <v>466</v>
      </c>
      <c r="B46" s="48" t="s">
        <v>896</v>
      </c>
      <c r="C46" s="196">
        <v>200</v>
      </c>
      <c r="D46" s="25" t="s">
        <v>5</v>
      </c>
      <c r="E46" s="42"/>
      <c r="F46" s="124"/>
      <c r="G46" s="125">
        <f t="shared" si="5"/>
        <v>0</v>
      </c>
      <c r="H46" s="125">
        <f t="shared" si="1"/>
        <v>0</v>
      </c>
      <c r="I46" s="125">
        <f t="shared" si="2"/>
        <v>0</v>
      </c>
      <c r="J46" s="177"/>
      <c r="L46" s="246"/>
      <c r="M46" s="27"/>
      <c r="N46" s="28">
        <f t="shared" si="3"/>
        <v>0</v>
      </c>
      <c r="O46" s="28">
        <f t="shared" si="4"/>
        <v>0</v>
      </c>
    </row>
    <row r="47" spans="1:15" x14ac:dyDescent="0.25">
      <c r="A47" s="25">
        <v>467</v>
      </c>
      <c r="B47" s="48" t="s">
        <v>894</v>
      </c>
      <c r="C47" s="196">
        <v>500</v>
      </c>
      <c r="D47" s="25" t="s">
        <v>5</v>
      </c>
      <c r="E47" s="42"/>
      <c r="F47" s="124"/>
      <c r="G47" s="125">
        <f t="shared" si="5"/>
        <v>0</v>
      </c>
      <c r="H47" s="125">
        <f t="shared" si="1"/>
        <v>0</v>
      </c>
      <c r="I47" s="125">
        <f t="shared" si="2"/>
        <v>0</v>
      </c>
      <c r="J47" s="177"/>
      <c r="L47" s="246"/>
      <c r="M47" s="27"/>
      <c r="N47" s="28">
        <f t="shared" si="3"/>
        <v>0</v>
      </c>
      <c r="O47" s="28">
        <f t="shared" si="4"/>
        <v>0</v>
      </c>
    </row>
    <row r="48" spans="1:15" x14ac:dyDescent="0.25">
      <c r="A48" s="25">
        <v>468</v>
      </c>
      <c r="B48" s="48" t="s">
        <v>895</v>
      </c>
      <c r="C48" s="196">
        <v>900</v>
      </c>
      <c r="D48" s="25" t="s">
        <v>5</v>
      </c>
      <c r="E48" s="42"/>
      <c r="F48" s="124"/>
      <c r="G48" s="125">
        <f t="shared" si="5"/>
        <v>0</v>
      </c>
      <c r="H48" s="125">
        <f t="shared" si="1"/>
        <v>0</v>
      </c>
      <c r="I48" s="125">
        <f t="shared" si="2"/>
        <v>0</v>
      </c>
      <c r="J48" s="177"/>
      <c r="L48" s="246"/>
      <c r="M48" s="27"/>
      <c r="N48" s="28">
        <f t="shared" si="3"/>
        <v>0</v>
      </c>
      <c r="O48" s="28">
        <f t="shared" si="4"/>
        <v>0</v>
      </c>
    </row>
    <row r="49" spans="1:15" x14ac:dyDescent="0.25">
      <c r="A49" s="25">
        <v>469</v>
      </c>
      <c r="B49" s="48" t="s">
        <v>777</v>
      </c>
      <c r="C49" s="196">
        <v>900</v>
      </c>
      <c r="D49" s="25" t="s">
        <v>5</v>
      </c>
      <c r="E49" s="42"/>
      <c r="F49" s="124"/>
      <c r="G49" s="125">
        <f t="shared" si="5"/>
        <v>0</v>
      </c>
      <c r="H49" s="125">
        <f t="shared" si="1"/>
        <v>0</v>
      </c>
      <c r="I49" s="125">
        <f t="shared" si="2"/>
        <v>0</v>
      </c>
      <c r="J49" s="177"/>
      <c r="L49" s="246"/>
      <c r="M49" s="27"/>
      <c r="N49" s="28">
        <f t="shared" si="3"/>
        <v>0</v>
      </c>
      <c r="O49" s="28">
        <f t="shared" si="4"/>
        <v>0</v>
      </c>
    </row>
    <row r="50" spans="1:15" x14ac:dyDescent="0.25">
      <c r="A50" s="25">
        <v>470</v>
      </c>
      <c r="B50" s="48" t="s">
        <v>25</v>
      </c>
      <c r="C50" s="196">
        <v>50</v>
      </c>
      <c r="D50" s="25" t="s">
        <v>5</v>
      </c>
      <c r="E50" s="42"/>
      <c r="F50" s="124"/>
      <c r="G50" s="125">
        <f t="shared" si="5"/>
        <v>0</v>
      </c>
      <c r="H50" s="125">
        <f t="shared" si="1"/>
        <v>0</v>
      </c>
      <c r="I50" s="125">
        <f t="shared" si="2"/>
        <v>0</v>
      </c>
      <c r="J50" s="177"/>
      <c r="L50" s="246"/>
      <c r="M50" s="27"/>
      <c r="N50" s="28">
        <f t="shared" si="3"/>
        <v>0</v>
      </c>
      <c r="O50" s="28">
        <f t="shared" si="4"/>
        <v>0</v>
      </c>
    </row>
    <row r="51" spans="1:15" x14ac:dyDescent="0.25">
      <c r="A51" s="25">
        <v>471</v>
      </c>
      <c r="B51" s="48" t="s">
        <v>22</v>
      </c>
      <c r="C51" s="196">
        <v>50</v>
      </c>
      <c r="D51" s="25" t="s">
        <v>5</v>
      </c>
      <c r="E51" s="42"/>
      <c r="F51" s="124"/>
      <c r="G51" s="125">
        <f>C51*ROUND(F50,4)</f>
        <v>0</v>
      </c>
      <c r="H51" s="125">
        <f t="shared" si="1"/>
        <v>0</v>
      </c>
      <c r="I51" s="125">
        <f t="shared" si="2"/>
        <v>0</v>
      </c>
      <c r="J51" s="177"/>
      <c r="L51" s="246"/>
      <c r="M51" s="27"/>
      <c r="N51" s="28">
        <f t="shared" si="3"/>
        <v>0</v>
      </c>
      <c r="O51" s="28">
        <f t="shared" si="4"/>
        <v>0</v>
      </c>
    </row>
    <row r="52" spans="1:15" x14ac:dyDescent="0.25">
      <c r="A52" s="25">
        <v>472</v>
      </c>
      <c r="B52" s="48" t="s">
        <v>23</v>
      </c>
      <c r="C52" s="196">
        <v>100</v>
      </c>
      <c r="D52" s="25" t="s">
        <v>5</v>
      </c>
      <c r="E52" s="42"/>
      <c r="F52" s="124"/>
      <c r="G52" s="125">
        <f>C53*ROUND(F52,4)</f>
        <v>0</v>
      </c>
      <c r="H52" s="125">
        <f t="shared" si="1"/>
        <v>0</v>
      </c>
      <c r="I52" s="125">
        <f t="shared" si="2"/>
        <v>0</v>
      </c>
      <c r="J52" s="177"/>
      <c r="L52" s="246"/>
      <c r="M52" s="27"/>
      <c r="N52" s="28">
        <f t="shared" si="3"/>
        <v>0</v>
      </c>
      <c r="O52" s="28">
        <f t="shared" si="4"/>
        <v>0</v>
      </c>
    </row>
    <row r="53" spans="1:15" ht="27.6" x14ac:dyDescent="0.25">
      <c r="A53" s="25">
        <v>473</v>
      </c>
      <c r="B53" s="129" t="s">
        <v>897</v>
      </c>
      <c r="C53" s="196">
        <v>400</v>
      </c>
      <c r="D53" s="25" t="s">
        <v>5</v>
      </c>
      <c r="E53" s="42"/>
      <c r="F53" s="124"/>
      <c r="G53" s="125">
        <f t="shared" ref="G53:G59" si="6">C53*ROUND(F53,4)</f>
        <v>0</v>
      </c>
      <c r="H53" s="125">
        <f t="shared" ref="H53:H59" si="7">G53*0.095</f>
        <v>0</v>
      </c>
      <c r="I53" s="125">
        <f t="shared" si="2"/>
        <v>0</v>
      </c>
      <c r="J53" s="177"/>
      <c r="L53" s="246"/>
      <c r="M53" s="27"/>
      <c r="N53" s="28">
        <f t="shared" si="3"/>
        <v>0</v>
      </c>
      <c r="O53" s="28">
        <f t="shared" si="4"/>
        <v>0</v>
      </c>
    </row>
    <row r="54" spans="1:15" x14ac:dyDescent="0.25">
      <c r="A54" s="25">
        <v>474</v>
      </c>
      <c r="B54" s="129" t="s">
        <v>455</v>
      </c>
      <c r="C54" s="196">
        <v>600</v>
      </c>
      <c r="D54" s="25" t="s">
        <v>5</v>
      </c>
      <c r="E54" s="42"/>
      <c r="F54" s="124"/>
      <c r="G54" s="125">
        <f t="shared" si="6"/>
        <v>0</v>
      </c>
      <c r="H54" s="125">
        <f t="shared" si="7"/>
        <v>0</v>
      </c>
      <c r="I54" s="125">
        <f t="shared" si="2"/>
        <v>0</v>
      </c>
      <c r="J54" s="177"/>
      <c r="L54" s="246"/>
      <c r="M54" s="27"/>
      <c r="N54" s="28">
        <f t="shared" si="3"/>
        <v>0</v>
      </c>
      <c r="O54" s="28">
        <f t="shared" si="4"/>
        <v>0</v>
      </c>
    </row>
    <row r="55" spans="1:15" x14ac:dyDescent="0.25">
      <c r="A55" s="25">
        <v>475</v>
      </c>
      <c r="B55" s="129" t="s">
        <v>456</v>
      </c>
      <c r="C55" s="196">
        <v>100</v>
      </c>
      <c r="D55" s="25" t="s">
        <v>5</v>
      </c>
      <c r="E55" s="42"/>
      <c r="F55" s="124"/>
      <c r="G55" s="125">
        <f t="shared" si="6"/>
        <v>0</v>
      </c>
      <c r="H55" s="125">
        <f t="shared" si="7"/>
        <v>0</v>
      </c>
      <c r="I55" s="125">
        <f t="shared" si="2"/>
        <v>0</v>
      </c>
      <c r="J55" s="177"/>
      <c r="L55" s="246"/>
      <c r="M55" s="27"/>
      <c r="N55" s="28">
        <f t="shared" si="3"/>
        <v>0</v>
      </c>
      <c r="O55" s="28">
        <f t="shared" si="4"/>
        <v>0</v>
      </c>
    </row>
    <row r="56" spans="1:15" x14ac:dyDescent="0.25">
      <c r="A56" s="25">
        <v>476</v>
      </c>
      <c r="B56" s="129" t="s">
        <v>898</v>
      </c>
      <c r="C56" s="196">
        <v>20</v>
      </c>
      <c r="D56" s="25" t="s">
        <v>5</v>
      </c>
      <c r="E56" s="42"/>
      <c r="F56" s="124"/>
      <c r="G56" s="125">
        <f>C56*ROUND(F56,4)</f>
        <v>0</v>
      </c>
      <c r="H56" s="125">
        <f>G56*0.095</f>
        <v>0</v>
      </c>
      <c r="I56" s="125">
        <f t="shared" si="2"/>
        <v>0</v>
      </c>
      <c r="J56" s="177"/>
      <c r="L56" s="246"/>
      <c r="M56" s="27"/>
      <c r="N56" s="28">
        <f t="shared" si="3"/>
        <v>0</v>
      </c>
      <c r="O56" s="28">
        <f t="shared" si="4"/>
        <v>0</v>
      </c>
    </row>
    <row r="57" spans="1:15" ht="41.4" x14ac:dyDescent="0.25">
      <c r="A57" s="25">
        <v>477</v>
      </c>
      <c r="B57" s="129" t="s">
        <v>460</v>
      </c>
      <c r="C57" s="196">
        <v>60</v>
      </c>
      <c r="D57" s="25" t="s">
        <v>5</v>
      </c>
      <c r="E57" s="42"/>
      <c r="F57" s="124"/>
      <c r="G57" s="125">
        <f t="shared" si="6"/>
        <v>0</v>
      </c>
      <c r="H57" s="125">
        <f t="shared" si="7"/>
        <v>0</v>
      </c>
      <c r="I57" s="125">
        <f t="shared" si="2"/>
        <v>0</v>
      </c>
      <c r="J57" s="177"/>
      <c r="L57" s="246"/>
      <c r="M57" s="27"/>
      <c r="N57" s="28">
        <f t="shared" si="3"/>
        <v>0</v>
      </c>
      <c r="O57" s="28">
        <f t="shared" si="4"/>
        <v>0</v>
      </c>
    </row>
    <row r="58" spans="1:15" ht="27.6" x14ac:dyDescent="0.25">
      <c r="A58" s="25">
        <v>478</v>
      </c>
      <c r="B58" s="129" t="s">
        <v>457</v>
      </c>
      <c r="C58" s="196">
        <v>60</v>
      </c>
      <c r="D58" s="25" t="s">
        <v>5</v>
      </c>
      <c r="E58" s="42"/>
      <c r="F58" s="124"/>
      <c r="G58" s="125">
        <f t="shared" si="6"/>
        <v>0</v>
      </c>
      <c r="H58" s="125">
        <f t="shared" si="7"/>
        <v>0</v>
      </c>
      <c r="I58" s="125">
        <f t="shared" si="2"/>
        <v>0</v>
      </c>
      <c r="J58" s="177"/>
      <c r="L58" s="246"/>
      <c r="M58" s="27"/>
      <c r="N58" s="28">
        <f t="shared" si="3"/>
        <v>0</v>
      </c>
      <c r="O58" s="28">
        <f t="shared" si="4"/>
        <v>0</v>
      </c>
    </row>
    <row r="59" spans="1:15" ht="41.4" x14ac:dyDescent="0.25">
      <c r="A59" s="25">
        <v>479</v>
      </c>
      <c r="B59" s="129" t="s">
        <v>459</v>
      </c>
      <c r="C59" s="196">
        <v>60</v>
      </c>
      <c r="D59" s="25" t="s">
        <v>5</v>
      </c>
      <c r="E59" s="42"/>
      <c r="F59" s="124"/>
      <c r="G59" s="125">
        <f t="shared" si="6"/>
        <v>0</v>
      </c>
      <c r="H59" s="125">
        <f t="shared" si="7"/>
        <v>0</v>
      </c>
      <c r="I59" s="125">
        <f t="shared" si="2"/>
        <v>0</v>
      </c>
      <c r="J59" s="177"/>
      <c r="L59" s="246"/>
      <c r="M59" s="27"/>
      <c r="N59" s="28">
        <f t="shared" si="3"/>
        <v>0</v>
      </c>
      <c r="O59" s="28">
        <f t="shared" si="4"/>
        <v>0</v>
      </c>
    </row>
    <row r="60" spans="1:15" ht="27.6" x14ac:dyDescent="0.25">
      <c r="A60" s="25">
        <v>480</v>
      </c>
      <c r="B60" s="129" t="s">
        <v>458</v>
      </c>
      <c r="C60" s="196">
        <v>60</v>
      </c>
      <c r="D60" s="25" t="s">
        <v>5</v>
      </c>
      <c r="E60" s="42"/>
      <c r="F60" s="124"/>
      <c r="G60" s="125">
        <f t="shared" si="0"/>
        <v>0</v>
      </c>
      <c r="H60" s="125">
        <f t="shared" si="1"/>
        <v>0</v>
      </c>
      <c r="I60" s="125">
        <f t="shared" si="2"/>
        <v>0</v>
      </c>
      <c r="J60" s="177"/>
      <c r="L60" s="246"/>
      <c r="M60" s="27"/>
      <c r="N60" s="28">
        <f t="shared" si="3"/>
        <v>0</v>
      </c>
      <c r="O60" s="28">
        <f t="shared" si="4"/>
        <v>0</v>
      </c>
    </row>
    <row r="61" spans="1:15" x14ac:dyDescent="0.25">
      <c r="A61" s="48"/>
      <c r="B61" s="52" t="s">
        <v>213</v>
      </c>
      <c r="C61" s="235" t="s">
        <v>3</v>
      </c>
      <c r="D61" s="236" t="s">
        <v>3</v>
      </c>
      <c r="E61" s="236" t="s">
        <v>3</v>
      </c>
      <c r="F61" s="236" t="s">
        <v>3</v>
      </c>
      <c r="G61" s="54">
        <f>SUM(G8:G60)</f>
        <v>0</v>
      </c>
      <c r="H61" s="54">
        <f>SUM(H8:H60)</f>
        <v>0</v>
      </c>
      <c r="I61" s="54">
        <f>SUM(I8:I60)</f>
        <v>0</v>
      </c>
      <c r="J61" s="53">
        <f>SUM(J8:J60)</f>
        <v>0</v>
      </c>
      <c r="L61" s="246"/>
      <c r="M61" s="27"/>
      <c r="N61" s="46">
        <f>SUM(N8:N60)</f>
        <v>0</v>
      </c>
      <c r="O61" s="46">
        <f t="shared" ref="O61" si="8">SUM(O8:O60)</f>
        <v>0</v>
      </c>
    </row>
    <row r="62" spans="1:15" ht="16.5" customHeight="1" x14ac:dyDescent="0.25">
      <c r="A62" s="215" t="s">
        <v>850</v>
      </c>
      <c r="B62" s="216"/>
      <c r="C62" s="216"/>
      <c r="D62" s="216"/>
      <c r="E62" s="216"/>
      <c r="F62" s="216"/>
      <c r="G62" s="216"/>
      <c r="H62" s="216"/>
      <c r="I62" s="216"/>
      <c r="J62" s="216"/>
      <c r="L62" s="282"/>
      <c r="M62" s="283"/>
      <c r="N62" s="283"/>
      <c r="O62" s="284"/>
    </row>
    <row r="63" spans="1:15" x14ac:dyDescent="0.25">
      <c r="A63" s="25">
        <v>481</v>
      </c>
      <c r="B63" s="192" t="s">
        <v>27</v>
      </c>
      <c r="C63" s="198">
        <v>250</v>
      </c>
      <c r="D63" s="198" t="s">
        <v>5</v>
      </c>
      <c r="E63" s="42"/>
      <c r="F63" s="124"/>
      <c r="G63" s="125">
        <f>C63*ROUND(F63,4)</f>
        <v>0</v>
      </c>
      <c r="H63" s="125">
        <f>G63*0.095</f>
        <v>0</v>
      </c>
      <c r="I63" s="125">
        <f>+G63+H63</f>
        <v>0</v>
      </c>
      <c r="J63" s="177"/>
      <c r="L63" s="246"/>
      <c r="M63" s="27"/>
      <c r="N63" s="28">
        <f>M63</f>
        <v>0</v>
      </c>
      <c r="O63" s="28">
        <f>N63+(N63*0.095)</f>
        <v>0</v>
      </c>
    </row>
    <row r="64" spans="1:15" x14ac:dyDescent="0.25">
      <c r="A64" s="134"/>
      <c r="B64" s="52" t="s">
        <v>214</v>
      </c>
      <c r="C64" s="95" t="s">
        <v>3</v>
      </c>
      <c r="D64" s="96" t="s">
        <v>3</v>
      </c>
      <c r="E64" s="96" t="s">
        <v>3</v>
      </c>
      <c r="F64" s="96" t="s">
        <v>3</v>
      </c>
      <c r="G64" s="54">
        <f>+G63</f>
        <v>0</v>
      </c>
      <c r="H64" s="54">
        <f t="shared" ref="H64:J64" si="9">+H63</f>
        <v>0</v>
      </c>
      <c r="I64" s="54">
        <f t="shared" si="9"/>
        <v>0</v>
      </c>
      <c r="J64" s="53">
        <f t="shared" si="9"/>
        <v>0</v>
      </c>
      <c r="L64" s="246"/>
      <c r="M64" s="27"/>
      <c r="N64" s="46">
        <f>SUM(N63)</f>
        <v>0</v>
      </c>
      <c r="O64" s="46">
        <f t="shared" ref="O64" si="10">SUM(O63)</f>
        <v>0</v>
      </c>
    </row>
    <row r="65" spans="1:15" ht="16.5" customHeight="1" x14ac:dyDescent="0.25">
      <c r="A65" s="215" t="s">
        <v>851</v>
      </c>
      <c r="B65" s="216"/>
      <c r="C65" s="216"/>
      <c r="D65" s="216"/>
      <c r="E65" s="216"/>
      <c r="F65" s="216"/>
      <c r="G65" s="216"/>
      <c r="H65" s="216"/>
      <c r="I65" s="216"/>
      <c r="J65" s="216"/>
      <c r="L65" s="282"/>
      <c r="M65" s="283"/>
      <c r="N65" s="283"/>
      <c r="O65" s="284"/>
    </row>
    <row r="66" spans="1:15" ht="81" customHeight="1" x14ac:dyDescent="0.25">
      <c r="A66" s="25">
        <v>482</v>
      </c>
      <c r="B66" s="232" t="s">
        <v>28</v>
      </c>
      <c r="C66" s="198">
        <v>50</v>
      </c>
      <c r="D66" s="198" t="s">
        <v>5</v>
      </c>
      <c r="E66" s="42"/>
      <c r="F66" s="124"/>
      <c r="G66" s="125">
        <f>C66*ROUND(F66,4)</f>
        <v>0</v>
      </c>
      <c r="H66" s="125">
        <f>G66*0.095</f>
        <v>0</v>
      </c>
      <c r="I66" s="125">
        <f>+G66+H66</f>
        <v>0</v>
      </c>
      <c r="J66" s="177"/>
      <c r="L66" s="246"/>
      <c r="M66" s="27"/>
      <c r="N66" s="28">
        <f>M66</f>
        <v>0</v>
      </c>
      <c r="O66" s="28">
        <f>N66+(N66*0.095)</f>
        <v>0</v>
      </c>
    </row>
    <row r="67" spans="1:15" ht="81" customHeight="1" x14ac:dyDescent="0.25">
      <c r="A67" s="25">
        <v>483</v>
      </c>
      <c r="B67" s="232" t="s">
        <v>184</v>
      </c>
      <c r="C67" s="198">
        <v>120</v>
      </c>
      <c r="D67" s="198" t="s">
        <v>5</v>
      </c>
      <c r="E67" s="42"/>
      <c r="F67" s="124"/>
      <c r="G67" s="125">
        <f>C67*ROUND(F67,4)</f>
        <v>0</v>
      </c>
      <c r="H67" s="125">
        <f>G67*0.095</f>
        <v>0</v>
      </c>
      <c r="I67" s="125">
        <f>+G67+H67</f>
        <v>0</v>
      </c>
      <c r="J67" s="177"/>
      <c r="L67" s="246"/>
      <c r="M67" s="27"/>
      <c r="N67" s="28">
        <f t="shared" ref="N67:N68" si="11">M67</f>
        <v>0</v>
      </c>
      <c r="O67" s="28">
        <f t="shared" ref="O67:O68" si="12">N67+(N67*0.095)</f>
        <v>0</v>
      </c>
    </row>
    <row r="68" spans="1:15" x14ac:dyDescent="0.25">
      <c r="A68" s="25">
        <v>484</v>
      </c>
      <c r="B68" s="232" t="s">
        <v>454</v>
      </c>
      <c r="C68" s="198">
        <v>480</v>
      </c>
      <c r="D68" s="198" t="s">
        <v>5</v>
      </c>
      <c r="E68" s="42"/>
      <c r="F68" s="124"/>
      <c r="G68" s="125">
        <f>C68*ROUND(F68,4)</f>
        <v>0</v>
      </c>
      <c r="H68" s="125">
        <f>G68*0.095</f>
        <v>0</v>
      </c>
      <c r="I68" s="125">
        <f>+G68+H68</f>
        <v>0</v>
      </c>
      <c r="J68" s="177"/>
      <c r="L68" s="246"/>
      <c r="M68" s="27"/>
      <c r="N68" s="28">
        <f t="shared" si="11"/>
        <v>0</v>
      </c>
      <c r="O68" s="28">
        <f t="shared" si="12"/>
        <v>0</v>
      </c>
    </row>
    <row r="69" spans="1:15" x14ac:dyDescent="0.25">
      <c r="A69" s="134"/>
      <c r="B69" s="52" t="s">
        <v>653</v>
      </c>
      <c r="C69" s="95" t="s">
        <v>3</v>
      </c>
      <c r="D69" s="96" t="s">
        <v>3</v>
      </c>
      <c r="E69" s="96" t="s">
        <v>3</v>
      </c>
      <c r="F69" s="96" t="s">
        <v>3</v>
      </c>
      <c r="G69" s="54">
        <f>SUM(G66:G68)</f>
        <v>0</v>
      </c>
      <c r="H69" s="54">
        <f>SUM(H66:H68)</f>
        <v>0</v>
      </c>
      <c r="I69" s="54">
        <f>SUM(I66:I68)</f>
        <v>0</v>
      </c>
      <c r="J69" s="53">
        <f t="shared" ref="J69" si="13">SUM(J66:J68)</f>
        <v>0</v>
      </c>
      <c r="L69" s="246"/>
      <c r="M69" s="27"/>
      <c r="N69" s="46">
        <f>SUM(N66:N68)</f>
        <v>0</v>
      </c>
      <c r="O69" s="46">
        <f t="shared" ref="O69" si="14">SUM(O66:O68)</f>
        <v>0</v>
      </c>
    </row>
    <row r="70" spans="1:15" x14ac:dyDescent="0.25">
      <c r="A70" s="138"/>
      <c r="B70" s="163"/>
      <c r="C70" s="164"/>
      <c r="D70" s="165"/>
      <c r="E70" s="165"/>
      <c r="F70" s="165"/>
      <c r="G70" s="165"/>
      <c r="H70" s="234"/>
      <c r="I70" s="234"/>
      <c r="L70" s="275"/>
      <c r="M70" s="82"/>
      <c r="N70" s="82"/>
      <c r="O70" s="82"/>
    </row>
    <row r="71" spans="1:15" s="86" customFormat="1" ht="15" customHeight="1" x14ac:dyDescent="0.3">
      <c r="A71" s="70" t="s">
        <v>61</v>
      </c>
      <c r="B71" s="70"/>
      <c r="C71" s="70"/>
      <c r="D71" s="70"/>
      <c r="E71" s="70"/>
      <c r="F71" s="70"/>
      <c r="G71" s="70"/>
      <c r="H71" s="70"/>
      <c r="I71" s="70"/>
      <c r="L71" s="275"/>
      <c r="M71" s="82"/>
      <c r="N71" s="82"/>
      <c r="O71" s="82"/>
    </row>
    <row r="72" spans="1:15" s="86" customFormat="1" ht="23.25" customHeight="1" x14ac:dyDescent="0.3">
      <c r="A72" s="74" t="s">
        <v>62</v>
      </c>
      <c r="B72" s="74"/>
      <c r="C72" s="74"/>
      <c r="D72" s="74"/>
      <c r="E72" s="74"/>
      <c r="F72" s="74"/>
      <c r="G72" s="74"/>
      <c r="H72" s="74"/>
      <c r="I72" s="74"/>
      <c r="L72" s="88"/>
      <c r="M72" s="76"/>
      <c r="N72" s="76"/>
      <c r="O72" s="76"/>
    </row>
    <row r="73" spans="1:15" s="74" customFormat="1" ht="12.75" customHeight="1" x14ac:dyDescent="0.3">
      <c r="A73" s="74" t="s">
        <v>195</v>
      </c>
      <c r="L73" s="88"/>
      <c r="M73" s="76"/>
      <c r="N73" s="76"/>
      <c r="O73" s="76"/>
    </row>
    <row r="74" spans="1:15" s="79" customFormat="1" ht="12.75" customHeight="1" x14ac:dyDescent="0.3">
      <c r="A74" s="79" t="s">
        <v>196</v>
      </c>
      <c r="L74" s="3"/>
      <c r="M74" s="1"/>
      <c r="N74" s="1"/>
      <c r="O74" s="1"/>
    </row>
    <row r="75" spans="1:15" s="79" customFormat="1" ht="15" customHeight="1" x14ac:dyDescent="0.25">
      <c r="A75" s="79" t="s">
        <v>197</v>
      </c>
      <c r="L75" s="268"/>
      <c r="M75" s="7"/>
      <c r="N75" s="7"/>
      <c r="O75" s="7"/>
    </row>
    <row r="76" spans="1:15" s="79" customFormat="1" ht="15" customHeight="1" x14ac:dyDescent="0.25">
      <c r="A76" s="79" t="s">
        <v>198</v>
      </c>
      <c r="L76" s="268"/>
      <c r="M76" s="7"/>
      <c r="N76" s="7"/>
      <c r="O76" s="7"/>
    </row>
    <row r="77" spans="1:15" s="79" customFormat="1" ht="15" customHeight="1" x14ac:dyDescent="0.25">
      <c r="A77" s="79" t="s">
        <v>199</v>
      </c>
      <c r="L77" s="268"/>
      <c r="M77" s="7"/>
      <c r="N77" s="7"/>
      <c r="O77" s="7"/>
    </row>
    <row r="78" spans="1:15" s="112" customFormat="1" ht="13.2" customHeight="1" x14ac:dyDescent="0.25">
      <c r="A78" s="79" t="s">
        <v>200</v>
      </c>
      <c r="B78" s="79"/>
      <c r="C78" s="79"/>
      <c r="D78" s="79"/>
      <c r="E78" s="79"/>
      <c r="F78" s="79"/>
      <c r="G78" s="79"/>
      <c r="H78" s="79"/>
      <c r="I78" s="79"/>
      <c r="L78" s="268"/>
      <c r="M78" s="7"/>
      <c r="N78" s="7"/>
      <c r="O78" s="7"/>
    </row>
    <row r="79" spans="1:15" s="112" customFormat="1" ht="48.75" customHeight="1" x14ac:dyDescent="0.25">
      <c r="A79" s="79" t="s">
        <v>934</v>
      </c>
      <c r="B79" s="79"/>
      <c r="C79" s="79"/>
      <c r="D79" s="79"/>
      <c r="E79" s="79"/>
      <c r="F79" s="79"/>
      <c r="G79" s="79"/>
      <c r="H79" s="79"/>
      <c r="I79" s="79"/>
      <c r="L79" s="268"/>
      <c r="M79" s="7"/>
      <c r="N79" s="7"/>
      <c r="O79" s="7"/>
    </row>
    <row r="80" spans="1:15" s="112" customFormat="1" x14ac:dyDescent="0.25">
      <c r="A80" s="84"/>
      <c r="B80" s="84"/>
      <c r="C80" s="84"/>
      <c r="D80" s="84"/>
      <c r="E80" s="84"/>
      <c r="F80" s="84"/>
      <c r="G80" s="84"/>
      <c r="H80" s="84"/>
      <c r="I80" s="84"/>
      <c r="L80" s="268"/>
      <c r="M80" s="7"/>
      <c r="N80" s="7"/>
      <c r="O80" s="7"/>
    </row>
    <row r="81" spans="1:15" s="86" customFormat="1" ht="13.95" customHeight="1" x14ac:dyDescent="0.3">
      <c r="A81" s="86" t="s">
        <v>925</v>
      </c>
      <c r="L81" s="268"/>
      <c r="M81" s="7"/>
      <c r="N81" s="7"/>
      <c r="O81" s="7"/>
    </row>
    <row r="82" spans="1:15" ht="14.4" x14ac:dyDescent="0.3">
      <c r="A82" s="168"/>
      <c r="B82" s="168"/>
      <c r="C82" s="169"/>
      <c r="D82" s="143"/>
      <c r="E82" s="144"/>
      <c r="F82" s="170"/>
      <c r="G82" s="144"/>
      <c r="H82" s="144"/>
      <c r="I82" s="144"/>
      <c r="J82" s="144"/>
    </row>
    <row r="83" spans="1:15" x14ac:dyDescent="0.25">
      <c r="A83" s="138"/>
      <c r="B83" s="8"/>
      <c r="C83" s="106"/>
      <c r="D83" s="106"/>
      <c r="E83" s="106"/>
      <c r="F83" s="106"/>
      <c r="G83" s="106"/>
      <c r="H83" s="106"/>
      <c r="I83" s="106"/>
    </row>
    <row r="84" spans="1:15" x14ac:dyDescent="0.25">
      <c r="A84" s="138"/>
      <c r="B84" s="8"/>
      <c r="C84" s="106"/>
      <c r="D84" s="106"/>
      <c r="E84" s="106"/>
      <c r="F84" s="106"/>
      <c r="G84" s="106"/>
      <c r="H84" s="106"/>
      <c r="I84" s="106"/>
    </row>
    <row r="85" spans="1:15" x14ac:dyDescent="0.25">
      <c r="A85" s="138"/>
      <c r="B85" s="8"/>
      <c r="C85" s="106"/>
      <c r="D85" s="106"/>
      <c r="E85" s="106"/>
      <c r="F85" s="106"/>
      <c r="G85" s="106"/>
      <c r="H85" s="106"/>
      <c r="I85" s="106"/>
    </row>
    <row r="86" spans="1:15" x14ac:dyDescent="0.25">
      <c r="A86" s="138"/>
      <c r="B86" s="8"/>
      <c r="C86" s="106"/>
      <c r="D86" s="106"/>
      <c r="E86" s="106"/>
      <c r="F86" s="106"/>
      <c r="G86" s="106"/>
      <c r="H86" s="106"/>
      <c r="I86" s="106"/>
    </row>
    <row r="87" spans="1:15" x14ac:dyDescent="0.25">
      <c r="A87" s="138"/>
      <c r="B87" s="8"/>
      <c r="C87" s="106"/>
      <c r="D87" s="106"/>
      <c r="E87" s="106"/>
      <c r="F87" s="106"/>
      <c r="G87" s="106"/>
      <c r="H87" s="106"/>
      <c r="I87" s="106"/>
    </row>
    <row r="88" spans="1:15" x14ac:dyDescent="0.25">
      <c r="A88" s="138"/>
      <c r="B88" s="89"/>
      <c r="C88" s="106"/>
      <c r="D88" s="106"/>
      <c r="E88" s="106"/>
      <c r="F88" s="106"/>
      <c r="G88" s="106"/>
      <c r="H88" s="106"/>
      <c r="I88" s="106"/>
    </row>
    <row r="89" spans="1:15" x14ac:dyDescent="0.25">
      <c r="A89" s="138"/>
      <c r="B89" s="89"/>
      <c r="C89" s="89"/>
      <c r="D89" s="89"/>
      <c r="E89" s="89"/>
      <c r="F89" s="89"/>
      <c r="G89" s="89"/>
      <c r="H89" s="89"/>
      <c r="I89" s="89"/>
    </row>
    <row r="90" spans="1:15" x14ac:dyDescent="0.25">
      <c r="A90" s="138"/>
      <c r="B90" s="89"/>
      <c r="C90" s="9"/>
      <c r="D90" s="10"/>
      <c r="E90" s="106"/>
      <c r="F90" s="106"/>
      <c r="G90" s="106"/>
      <c r="H90" s="106"/>
      <c r="I90" s="106"/>
    </row>
    <row r="91" spans="1:15" x14ac:dyDescent="0.25">
      <c r="A91" s="138"/>
      <c r="B91" s="8"/>
      <c r="C91" s="9"/>
      <c r="D91" s="10"/>
      <c r="E91" s="92"/>
      <c r="F91" s="92"/>
      <c r="G91" s="92"/>
      <c r="H91" s="92"/>
      <c r="I91" s="92"/>
    </row>
    <row r="92" spans="1:15" x14ac:dyDescent="0.25">
      <c r="B92" s="8"/>
      <c r="C92" s="106"/>
      <c r="D92" s="106"/>
      <c r="E92" s="106"/>
      <c r="F92" s="106"/>
      <c r="G92" s="106"/>
      <c r="H92" s="106"/>
      <c r="I92" s="106"/>
    </row>
    <row r="93" spans="1:15" x14ac:dyDescent="0.25">
      <c r="B93" s="8"/>
      <c r="C93" s="106"/>
      <c r="D93" s="106"/>
      <c r="E93" s="106"/>
      <c r="F93" s="106"/>
      <c r="G93" s="106"/>
      <c r="H93" s="106"/>
      <c r="I93" s="106"/>
    </row>
    <row r="94" spans="1:15" x14ac:dyDescent="0.25">
      <c r="B94" s="8"/>
      <c r="C94" s="106"/>
      <c r="D94" s="106"/>
      <c r="E94" s="106"/>
      <c r="F94" s="106"/>
      <c r="G94" s="106"/>
      <c r="H94" s="106"/>
      <c r="I94" s="106"/>
    </row>
    <row r="95" spans="1:15" x14ac:dyDescent="0.25">
      <c r="B95" s="89"/>
      <c r="C95" s="106"/>
      <c r="D95" s="106"/>
      <c r="E95" s="106"/>
      <c r="F95" s="106"/>
      <c r="G95" s="106"/>
      <c r="H95" s="106"/>
      <c r="I95" s="106"/>
    </row>
  </sheetData>
  <sheetProtection algorithmName="SHA-512" hashValue="hEZxsauVNEjYa/9NbRnupNvfM3V+zLME6jLPEGSwVJLK/Ql69pAJQFnGZSikDKfs+PofjCUFxzjdnOj78iiHmA==" saltValue="T8TY7N+Zqmk63naWuhCT1w==" spinCount="100000" sheet="1" selectLockedCells="1"/>
  <sortState ref="B8:B60">
    <sortCondition ref="B8"/>
  </sortState>
  <mergeCells count="2">
    <mergeCell ref="L62:O62"/>
    <mergeCell ref="L65:O65"/>
  </mergeCells>
  <phoneticPr fontId="4" type="noConversion"/>
  <dataValidations disablePrompts="1" count="1">
    <dataValidation type="whole" operator="equal" allowBlank="1" showInputMessage="1" showErrorMessage="1" sqref="J8:J60 J66:J68 J63" xr:uid="{00000000-0002-0000-0A00-000000000000}">
      <formula1>1</formula1>
    </dataValidation>
  </dataValidations>
  <pageMargins left="0.70866141732283472" right="0.70866141732283472" top="0.74803149606299213" bottom="0.74803149606299213" header="0.31496062992125984" footer="0.31496062992125984"/>
  <pageSetup paperSize="9" scale="84" orientation="landscape" r:id="rId1"/>
  <rowBreaks count="1" manualBreakCount="1">
    <brk id="64"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O128"/>
  <sheetViews>
    <sheetView zoomScaleNormal="100" zoomScaleSheetLayoutView="110" workbookViewId="0">
      <pane ySplit="6" topLeftCell="A7" activePane="bottomLeft" state="frozen"/>
      <selection pane="bottomLeft"/>
    </sheetView>
  </sheetViews>
  <sheetFormatPr defaultColWidth="9.33203125" defaultRowHeight="13.8" x14ac:dyDescent="0.25"/>
  <cols>
    <col min="1" max="1" width="5.5546875" style="244" customWidth="1"/>
    <col min="2" max="2" width="41.33203125" style="119" customWidth="1"/>
    <col min="3" max="3" width="8.33203125" style="119" customWidth="1"/>
    <col min="4" max="4" width="7.33203125" style="119" customWidth="1"/>
    <col min="5" max="5" width="13.6640625" style="119" customWidth="1"/>
    <col min="6" max="6" width="12.44140625" style="119" customWidth="1"/>
    <col min="7" max="7" width="11.44140625" style="119" customWidth="1"/>
    <col min="8" max="8" width="9.6640625" style="119" customWidth="1"/>
    <col min="9" max="9" width="12.5546875" style="119" customWidth="1"/>
    <col min="10" max="10" width="11.44140625" style="119" customWidth="1"/>
    <col min="11" max="11" width="9.33203125" style="119"/>
    <col min="12" max="12" width="9.33203125" style="268"/>
    <col min="13" max="13" width="0" style="7" hidden="1" customWidth="1"/>
    <col min="14" max="15" width="9.33203125" style="7"/>
    <col min="16" max="16384" width="9.33203125" style="119"/>
  </cols>
  <sheetData>
    <row r="1" spans="1:15" s="7" customFormat="1" x14ac:dyDescent="0.25">
      <c r="A1" s="7" t="s">
        <v>6</v>
      </c>
      <c r="B1" s="8"/>
      <c r="C1" s="213"/>
      <c r="D1" s="214"/>
      <c r="E1" s="11" t="s">
        <v>930</v>
      </c>
      <c r="F1" s="106"/>
      <c r="G1" s="106"/>
      <c r="H1" s="106"/>
      <c r="I1" s="106"/>
      <c r="J1" s="106"/>
      <c r="L1" s="267"/>
    </row>
    <row r="2" spans="1:15" x14ac:dyDescent="0.25">
      <c r="A2" s="214"/>
      <c r="B2" s="8"/>
      <c r="C2" s="10"/>
      <c r="D2" s="10"/>
      <c r="E2" s="7"/>
      <c r="F2" s="7"/>
      <c r="G2" s="7"/>
      <c r="H2" s="7"/>
      <c r="I2" s="7"/>
    </row>
    <row r="3" spans="1:15" x14ac:dyDescent="0.25">
      <c r="A3" s="14" t="s">
        <v>121</v>
      </c>
      <c r="B3" s="14"/>
      <c r="C3" s="14"/>
      <c r="D3" s="14"/>
      <c r="E3" s="14"/>
      <c r="F3" s="14"/>
      <c r="G3" s="14"/>
      <c r="H3" s="14"/>
      <c r="I3" s="14"/>
    </row>
    <row r="4" spans="1:15" x14ac:dyDescent="0.25">
      <c r="A4" s="214"/>
      <c r="B4" s="8"/>
      <c r="C4" s="10"/>
      <c r="D4" s="10"/>
      <c r="E4" s="7"/>
      <c r="F4" s="7"/>
      <c r="G4" s="7"/>
      <c r="H4" s="7"/>
      <c r="I4" s="7"/>
    </row>
    <row r="5" spans="1:15" s="8" customFormat="1" ht="52.8" x14ac:dyDescent="0.25">
      <c r="A5" s="16" t="s">
        <v>2</v>
      </c>
      <c r="B5" s="16" t="s">
        <v>0</v>
      </c>
      <c r="C5" s="17" t="s">
        <v>1</v>
      </c>
      <c r="D5" s="17" t="s">
        <v>98</v>
      </c>
      <c r="E5" s="18" t="s">
        <v>4</v>
      </c>
      <c r="F5" s="18" t="s">
        <v>94</v>
      </c>
      <c r="G5" s="18" t="s">
        <v>95</v>
      </c>
      <c r="H5" s="18" t="s">
        <v>96</v>
      </c>
      <c r="I5" s="18" t="s">
        <v>97</v>
      </c>
      <c r="J5" s="18" t="s">
        <v>204</v>
      </c>
      <c r="L5" s="269" t="s">
        <v>913</v>
      </c>
      <c r="M5" s="18" t="s">
        <v>912</v>
      </c>
      <c r="N5" s="18" t="s">
        <v>914</v>
      </c>
      <c r="O5" s="18" t="s">
        <v>915</v>
      </c>
    </row>
    <row r="6" spans="1:15" s="7" customFormat="1" ht="26.4" x14ac:dyDescent="0.25">
      <c r="A6" s="16">
        <v>1</v>
      </c>
      <c r="B6" s="16">
        <v>2</v>
      </c>
      <c r="C6" s="17">
        <v>3</v>
      </c>
      <c r="D6" s="17">
        <v>4</v>
      </c>
      <c r="E6" s="17">
        <v>5</v>
      </c>
      <c r="F6" s="17">
        <v>6</v>
      </c>
      <c r="G6" s="17" t="s">
        <v>58</v>
      </c>
      <c r="H6" s="18" t="s">
        <v>59</v>
      </c>
      <c r="I6" s="17" t="s">
        <v>60</v>
      </c>
      <c r="J6" s="17">
        <v>10</v>
      </c>
      <c r="L6" s="268"/>
    </row>
    <row r="7" spans="1:15" ht="16.5" customHeight="1" x14ac:dyDescent="0.25">
      <c r="A7" s="237" t="s">
        <v>852</v>
      </c>
      <c r="B7" s="238"/>
      <c r="C7" s="238"/>
      <c r="D7" s="238"/>
      <c r="E7" s="238"/>
      <c r="F7" s="238"/>
      <c r="G7" s="238"/>
      <c r="H7" s="238"/>
      <c r="I7" s="238"/>
      <c r="J7" s="238"/>
    </row>
    <row r="8" spans="1:15" x14ac:dyDescent="0.25">
      <c r="A8" s="25">
        <v>485</v>
      </c>
      <c r="B8" s="48" t="s">
        <v>755</v>
      </c>
      <c r="C8" s="24">
        <v>50</v>
      </c>
      <c r="D8" s="25" t="s">
        <v>5</v>
      </c>
      <c r="E8" s="218"/>
      <c r="F8" s="124"/>
      <c r="G8" s="125">
        <f>C8*ROUND(F8,4)</f>
        <v>0</v>
      </c>
      <c r="H8" s="125">
        <f>G8*0.095</f>
        <v>0</v>
      </c>
      <c r="I8" s="125">
        <f>+G8+H8</f>
        <v>0</v>
      </c>
      <c r="J8" s="177"/>
      <c r="L8" s="246"/>
      <c r="M8" s="27"/>
      <c r="N8" s="28">
        <f>M8</f>
        <v>0</v>
      </c>
      <c r="O8" s="28">
        <f>N8+(N8*0.095)</f>
        <v>0</v>
      </c>
    </row>
    <row r="9" spans="1:15" x14ac:dyDescent="0.25">
      <c r="A9" s="25">
        <v>486</v>
      </c>
      <c r="B9" s="48" t="s">
        <v>756</v>
      </c>
      <c r="C9" s="24">
        <v>1100</v>
      </c>
      <c r="D9" s="25" t="s">
        <v>5</v>
      </c>
      <c r="E9" s="218"/>
      <c r="F9" s="124"/>
      <c r="G9" s="125">
        <f t="shared" ref="G9:G20" si="0">C9*ROUND(F9,4)</f>
        <v>0</v>
      </c>
      <c r="H9" s="125">
        <f t="shared" ref="H9:H20" si="1">G9*0.095</f>
        <v>0</v>
      </c>
      <c r="I9" s="125">
        <f t="shared" ref="I9:I20" si="2">+G9+H9</f>
        <v>0</v>
      </c>
      <c r="J9" s="177"/>
      <c r="L9" s="246"/>
      <c r="M9" s="27"/>
      <c r="N9" s="28">
        <f t="shared" ref="N9:N20" si="3">M9</f>
        <v>0</v>
      </c>
      <c r="O9" s="28">
        <f t="shared" ref="O9:O20" si="4">N9+(N9*0.095)</f>
        <v>0</v>
      </c>
    </row>
    <row r="10" spans="1:15" x14ac:dyDescent="0.25">
      <c r="A10" s="25">
        <v>487</v>
      </c>
      <c r="B10" s="48" t="s">
        <v>757</v>
      </c>
      <c r="C10" s="24">
        <v>100</v>
      </c>
      <c r="D10" s="25" t="s">
        <v>5</v>
      </c>
      <c r="E10" s="218"/>
      <c r="F10" s="124"/>
      <c r="G10" s="125">
        <f t="shared" si="0"/>
        <v>0</v>
      </c>
      <c r="H10" s="125">
        <f t="shared" si="1"/>
        <v>0</v>
      </c>
      <c r="I10" s="125">
        <f t="shared" si="2"/>
        <v>0</v>
      </c>
      <c r="J10" s="177"/>
      <c r="L10" s="246"/>
      <c r="M10" s="27"/>
      <c r="N10" s="28">
        <f t="shared" si="3"/>
        <v>0</v>
      </c>
      <c r="O10" s="28">
        <f t="shared" si="4"/>
        <v>0</v>
      </c>
    </row>
    <row r="11" spans="1:15" x14ac:dyDescent="0.25">
      <c r="A11" s="25">
        <v>488</v>
      </c>
      <c r="B11" s="48" t="s">
        <v>758</v>
      </c>
      <c r="C11" s="24">
        <v>300</v>
      </c>
      <c r="D11" s="25" t="s">
        <v>5</v>
      </c>
      <c r="E11" s="218"/>
      <c r="F11" s="124"/>
      <c r="G11" s="125">
        <f t="shared" si="0"/>
        <v>0</v>
      </c>
      <c r="H11" s="125">
        <f t="shared" si="1"/>
        <v>0</v>
      </c>
      <c r="I11" s="125">
        <f t="shared" si="2"/>
        <v>0</v>
      </c>
      <c r="J11" s="177"/>
      <c r="L11" s="246"/>
      <c r="M11" s="27"/>
      <c r="N11" s="28">
        <f t="shared" si="3"/>
        <v>0</v>
      </c>
      <c r="O11" s="28">
        <f t="shared" si="4"/>
        <v>0</v>
      </c>
    </row>
    <row r="12" spans="1:15" x14ac:dyDescent="0.25">
      <c r="A12" s="25">
        <v>489</v>
      </c>
      <c r="B12" s="48" t="s">
        <v>759</v>
      </c>
      <c r="C12" s="24">
        <v>600</v>
      </c>
      <c r="D12" s="25" t="s">
        <v>5</v>
      </c>
      <c r="E12" s="218"/>
      <c r="F12" s="124"/>
      <c r="G12" s="125">
        <f t="shared" si="0"/>
        <v>0</v>
      </c>
      <c r="H12" s="125">
        <f t="shared" si="1"/>
        <v>0</v>
      </c>
      <c r="I12" s="125">
        <f t="shared" si="2"/>
        <v>0</v>
      </c>
      <c r="J12" s="177"/>
      <c r="L12" s="246"/>
      <c r="M12" s="27"/>
      <c r="N12" s="28">
        <f t="shared" si="3"/>
        <v>0</v>
      </c>
      <c r="O12" s="28">
        <f t="shared" si="4"/>
        <v>0</v>
      </c>
    </row>
    <row r="13" spans="1:15" x14ac:dyDescent="0.25">
      <c r="A13" s="25">
        <v>490</v>
      </c>
      <c r="B13" s="48" t="s">
        <v>760</v>
      </c>
      <c r="C13" s="24">
        <v>2109</v>
      </c>
      <c r="D13" s="25" t="s">
        <v>5</v>
      </c>
      <c r="E13" s="218"/>
      <c r="F13" s="124"/>
      <c r="G13" s="125">
        <f t="shared" si="0"/>
        <v>0</v>
      </c>
      <c r="H13" s="125">
        <f t="shared" si="1"/>
        <v>0</v>
      </c>
      <c r="I13" s="125">
        <f t="shared" si="2"/>
        <v>0</v>
      </c>
      <c r="J13" s="177"/>
      <c r="L13" s="246"/>
      <c r="M13" s="27"/>
      <c r="N13" s="28">
        <f t="shared" si="3"/>
        <v>0</v>
      </c>
      <c r="O13" s="28">
        <f t="shared" si="4"/>
        <v>0</v>
      </c>
    </row>
    <row r="14" spans="1:15" x14ac:dyDescent="0.25">
      <c r="A14" s="25">
        <v>491</v>
      </c>
      <c r="B14" s="48" t="s">
        <v>359</v>
      </c>
      <c r="C14" s="24">
        <v>1425</v>
      </c>
      <c r="D14" s="25" t="s">
        <v>5</v>
      </c>
      <c r="E14" s="218"/>
      <c r="F14" s="124"/>
      <c r="G14" s="125">
        <f t="shared" si="0"/>
        <v>0</v>
      </c>
      <c r="H14" s="125">
        <f t="shared" si="1"/>
        <v>0</v>
      </c>
      <c r="I14" s="125">
        <f t="shared" si="2"/>
        <v>0</v>
      </c>
      <c r="J14" s="177"/>
      <c r="L14" s="246"/>
      <c r="M14" s="27"/>
      <c r="N14" s="28">
        <f t="shared" si="3"/>
        <v>0</v>
      </c>
      <c r="O14" s="28">
        <f t="shared" si="4"/>
        <v>0</v>
      </c>
    </row>
    <row r="15" spans="1:15" x14ac:dyDescent="0.25">
      <c r="A15" s="25">
        <v>492</v>
      </c>
      <c r="B15" s="48" t="s">
        <v>761</v>
      </c>
      <c r="C15" s="24">
        <v>100</v>
      </c>
      <c r="D15" s="25" t="s">
        <v>5</v>
      </c>
      <c r="E15" s="218"/>
      <c r="F15" s="124"/>
      <c r="G15" s="125">
        <f t="shared" si="0"/>
        <v>0</v>
      </c>
      <c r="H15" s="125">
        <f t="shared" si="1"/>
        <v>0</v>
      </c>
      <c r="I15" s="125">
        <f t="shared" si="2"/>
        <v>0</v>
      </c>
      <c r="J15" s="177"/>
      <c r="L15" s="246"/>
      <c r="M15" s="27"/>
      <c r="N15" s="28">
        <f t="shared" si="3"/>
        <v>0</v>
      </c>
      <c r="O15" s="28">
        <f t="shared" si="4"/>
        <v>0</v>
      </c>
    </row>
    <row r="16" spans="1:15" x14ac:dyDescent="0.25">
      <c r="A16" s="25">
        <v>493</v>
      </c>
      <c r="B16" s="48" t="s">
        <v>762</v>
      </c>
      <c r="C16" s="24">
        <v>2200</v>
      </c>
      <c r="D16" s="25" t="s">
        <v>5</v>
      </c>
      <c r="E16" s="218"/>
      <c r="F16" s="124"/>
      <c r="G16" s="125">
        <f t="shared" si="0"/>
        <v>0</v>
      </c>
      <c r="H16" s="125">
        <f t="shared" si="1"/>
        <v>0</v>
      </c>
      <c r="I16" s="125">
        <f t="shared" si="2"/>
        <v>0</v>
      </c>
      <c r="J16" s="177"/>
      <c r="L16" s="246"/>
      <c r="M16" s="27"/>
      <c r="N16" s="28">
        <f t="shared" si="3"/>
        <v>0</v>
      </c>
      <c r="O16" s="28">
        <f t="shared" si="4"/>
        <v>0</v>
      </c>
    </row>
    <row r="17" spans="1:15" x14ac:dyDescent="0.25">
      <c r="A17" s="25">
        <v>494</v>
      </c>
      <c r="B17" s="48" t="s">
        <v>763</v>
      </c>
      <c r="C17" s="24">
        <v>300</v>
      </c>
      <c r="D17" s="25" t="s">
        <v>5</v>
      </c>
      <c r="E17" s="218"/>
      <c r="F17" s="124"/>
      <c r="G17" s="125">
        <f t="shared" si="0"/>
        <v>0</v>
      </c>
      <c r="H17" s="125">
        <f t="shared" si="1"/>
        <v>0</v>
      </c>
      <c r="I17" s="125">
        <f t="shared" si="2"/>
        <v>0</v>
      </c>
      <c r="J17" s="177"/>
      <c r="L17" s="246"/>
      <c r="M17" s="27"/>
      <c r="N17" s="28">
        <f t="shared" si="3"/>
        <v>0</v>
      </c>
      <c r="O17" s="28">
        <f t="shared" si="4"/>
        <v>0</v>
      </c>
    </row>
    <row r="18" spans="1:15" x14ac:dyDescent="0.25">
      <c r="A18" s="25">
        <v>495</v>
      </c>
      <c r="B18" s="48" t="s">
        <v>764</v>
      </c>
      <c r="C18" s="24">
        <v>1100</v>
      </c>
      <c r="D18" s="25" t="s">
        <v>5</v>
      </c>
      <c r="E18" s="218"/>
      <c r="F18" s="124"/>
      <c r="G18" s="125">
        <f>C18*ROUND(F18,4)</f>
        <v>0</v>
      </c>
      <c r="H18" s="125">
        <f t="shared" si="1"/>
        <v>0</v>
      </c>
      <c r="I18" s="125">
        <f t="shared" si="2"/>
        <v>0</v>
      </c>
      <c r="J18" s="177"/>
      <c r="L18" s="246"/>
      <c r="M18" s="27"/>
      <c r="N18" s="28">
        <f t="shared" si="3"/>
        <v>0</v>
      </c>
      <c r="O18" s="28">
        <f t="shared" si="4"/>
        <v>0</v>
      </c>
    </row>
    <row r="19" spans="1:15" x14ac:dyDescent="0.25">
      <c r="A19" s="25">
        <v>496</v>
      </c>
      <c r="B19" s="48" t="s">
        <v>360</v>
      </c>
      <c r="C19" s="24">
        <v>270</v>
      </c>
      <c r="D19" s="25" t="s">
        <v>5</v>
      </c>
      <c r="E19" s="218"/>
      <c r="F19" s="124"/>
      <c r="G19" s="125">
        <f>C19*ROUND(F19,4)</f>
        <v>0</v>
      </c>
      <c r="H19" s="125">
        <f t="shared" si="1"/>
        <v>0</v>
      </c>
      <c r="I19" s="125">
        <f t="shared" si="2"/>
        <v>0</v>
      </c>
      <c r="J19" s="177"/>
      <c r="L19" s="246"/>
      <c r="M19" s="27"/>
      <c r="N19" s="28">
        <f t="shared" si="3"/>
        <v>0</v>
      </c>
      <c r="O19" s="28">
        <f t="shared" si="4"/>
        <v>0</v>
      </c>
    </row>
    <row r="20" spans="1:15" x14ac:dyDescent="0.25">
      <c r="A20" s="25">
        <v>497</v>
      </c>
      <c r="B20" s="48" t="s">
        <v>21</v>
      </c>
      <c r="C20" s="25">
        <v>50</v>
      </c>
      <c r="D20" s="25" t="s">
        <v>5</v>
      </c>
      <c r="E20" s="42"/>
      <c r="F20" s="124"/>
      <c r="G20" s="125">
        <f t="shared" si="0"/>
        <v>0</v>
      </c>
      <c r="H20" s="125">
        <f t="shared" si="1"/>
        <v>0</v>
      </c>
      <c r="I20" s="125">
        <f t="shared" si="2"/>
        <v>0</v>
      </c>
      <c r="J20" s="177"/>
      <c r="L20" s="246"/>
      <c r="M20" s="27"/>
      <c r="N20" s="28">
        <f t="shared" si="3"/>
        <v>0</v>
      </c>
      <c r="O20" s="28">
        <f t="shared" si="4"/>
        <v>0</v>
      </c>
    </row>
    <row r="21" spans="1:15" x14ac:dyDescent="0.25">
      <c r="A21" s="25"/>
      <c r="B21" s="52" t="s">
        <v>296</v>
      </c>
      <c r="C21" s="95" t="s">
        <v>3</v>
      </c>
      <c r="D21" s="96" t="s">
        <v>3</v>
      </c>
      <c r="E21" s="96" t="s">
        <v>3</v>
      </c>
      <c r="F21" s="96" t="s">
        <v>3</v>
      </c>
      <c r="G21" s="54">
        <f>SUM(G8:G20)</f>
        <v>0</v>
      </c>
      <c r="H21" s="54">
        <f>SUM(H8:H20)</f>
        <v>0</v>
      </c>
      <c r="I21" s="54">
        <f>SUM(I8:I20)</f>
        <v>0</v>
      </c>
      <c r="J21" s="200">
        <f>SUM(J8:J20)</f>
        <v>0</v>
      </c>
      <c r="L21" s="246"/>
      <c r="M21" s="27"/>
      <c r="N21" s="46">
        <f>SUM(N8:N20)</f>
        <v>0</v>
      </c>
      <c r="O21" s="46">
        <f t="shared" ref="O21" si="5">SUM(O8:O20)</f>
        <v>0</v>
      </c>
    </row>
    <row r="22" spans="1:15" ht="16.5" customHeight="1" x14ac:dyDescent="0.25">
      <c r="A22" s="154" t="s">
        <v>853</v>
      </c>
      <c r="B22" s="155"/>
      <c r="C22" s="155"/>
      <c r="D22" s="155"/>
      <c r="E22" s="155"/>
      <c r="F22" s="155"/>
      <c r="G22" s="155"/>
      <c r="H22" s="155"/>
      <c r="I22" s="155"/>
      <c r="J22" s="155"/>
      <c r="L22" s="282"/>
      <c r="M22" s="283"/>
      <c r="N22" s="283"/>
      <c r="O22" s="284"/>
    </row>
    <row r="23" spans="1:15" ht="27.6" x14ac:dyDescent="0.25">
      <c r="A23" s="25">
        <v>498</v>
      </c>
      <c r="B23" s="48" t="s">
        <v>787</v>
      </c>
      <c r="C23" s="24">
        <v>800</v>
      </c>
      <c r="D23" s="25" t="s">
        <v>5</v>
      </c>
      <c r="E23" s="218"/>
      <c r="F23" s="124"/>
      <c r="G23" s="125">
        <f>C23*ROUND(F23,4)</f>
        <v>0</v>
      </c>
      <c r="H23" s="125">
        <f>G23*0.095</f>
        <v>0</v>
      </c>
      <c r="I23" s="125">
        <f>+G23+H23</f>
        <v>0</v>
      </c>
      <c r="J23" s="194"/>
      <c r="L23" s="246"/>
      <c r="M23" s="27"/>
      <c r="N23" s="28">
        <f>M23</f>
        <v>0</v>
      </c>
      <c r="O23" s="28">
        <f>N23+(N23*0.095)</f>
        <v>0</v>
      </c>
    </row>
    <row r="24" spans="1:15" ht="27.6" x14ac:dyDescent="0.25">
      <c r="A24" s="25">
        <v>499</v>
      </c>
      <c r="B24" s="48" t="s">
        <v>788</v>
      </c>
      <c r="C24" s="24">
        <v>500</v>
      </c>
      <c r="D24" s="25" t="s">
        <v>5</v>
      </c>
      <c r="E24" s="218"/>
      <c r="F24" s="124"/>
      <c r="G24" s="125">
        <f t="shared" ref="G24:G36" si="6">C24*ROUND(F24,4)</f>
        <v>0</v>
      </c>
      <c r="H24" s="125">
        <f t="shared" ref="H24:H36" si="7">G24*0.095</f>
        <v>0</v>
      </c>
      <c r="I24" s="125">
        <f t="shared" ref="I24:I36" si="8">+G24+H24</f>
        <v>0</v>
      </c>
      <c r="J24" s="194"/>
      <c r="L24" s="246"/>
      <c r="M24" s="27"/>
      <c r="N24" s="28">
        <f t="shared" ref="N24:N37" si="9">M24</f>
        <v>0</v>
      </c>
      <c r="O24" s="28">
        <f t="shared" ref="O24:O37" si="10">N24+(N24*0.095)</f>
        <v>0</v>
      </c>
    </row>
    <row r="25" spans="1:15" ht="19.5" customHeight="1" x14ac:dyDescent="0.25">
      <c r="A25" s="25">
        <v>500</v>
      </c>
      <c r="B25" s="48" t="s">
        <v>789</v>
      </c>
      <c r="C25" s="196">
        <v>1600</v>
      </c>
      <c r="D25" s="197" t="s">
        <v>5</v>
      </c>
      <c r="E25" s="42"/>
      <c r="F25" s="124"/>
      <c r="G25" s="125">
        <f t="shared" si="6"/>
        <v>0</v>
      </c>
      <c r="H25" s="125">
        <f t="shared" si="7"/>
        <v>0</v>
      </c>
      <c r="I25" s="125">
        <f t="shared" si="8"/>
        <v>0</v>
      </c>
      <c r="J25" s="194"/>
      <c r="L25" s="246"/>
      <c r="M25" s="27"/>
      <c r="N25" s="28">
        <f t="shared" si="9"/>
        <v>0</v>
      </c>
      <c r="O25" s="28">
        <f t="shared" si="10"/>
        <v>0</v>
      </c>
    </row>
    <row r="26" spans="1:15" ht="27.6" x14ac:dyDescent="0.25">
      <c r="A26" s="25">
        <v>501</v>
      </c>
      <c r="B26" s="48" t="s">
        <v>790</v>
      </c>
      <c r="C26" s="196">
        <v>1900</v>
      </c>
      <c r="D26" s="197" t="s">
        <v>5</v>
      </c>
      <c r="E26" s="42"/>
      <c r="F26" s="124"/>
      <c r="G26" s="125">
        <f t="shared" si="6"/>
        <v>0</v>
      </c>
      <c r="H26" s="125">
        <f t="shared" si="7"/>
        <v>0</v>
      </c>
      <c r="I26" s="125">
        <f t="shared" si="8"/>
        <v>0</v>
      </c>
      <c r="J26" s="194"/>
      <c r="L26" s="246"/>
      <c r="M26" s="27"/>
      <c r="N26" s="28">
        <f t="shared" si="9"/>
        <v>0</v>
      </c>
      <c r="O26" s="28">
        <f t="shared" si="10"/>
        <v>0</v>
      </c>
    </row>
    <row r="27" spans="1:15" ht="27.6" x14ac:dyDescent="0.25">
      <c r="A27" s="25">
        <v>502</v>
      </c>
      <c r="B27" s="48" t="s">
        <v>791</v>
      </c>
      <c r="C27" s="196">
        <v>1500</v>
      </c>
      <c r="D27" s="197" t="s">
        <v>5</v>
      </c>
      <c r="E27" s="42"/>
      <c r="F27" s="124"/>
      <c r="G27" s="125">
        <f t="shared" si="6"/>
        <v>0</v>
      </c>
      <c r="H27" s="125">
        <f t="shared" si="7"/>
        <v>0</v>
      </c>
      <c r="I27" s="125">
        <f t="shared" si="8"/>
        <v>0</v>
      </c>
      <c r="J27" s="194"/>
      <c r="L27" s="246"/>
      <c r="M27" s="27"/>
      <c r="N27" s="28">
        <f t="shared" si="9"/>
        <v>0</v>
      </c>
      <c r="O27" s="28">
        <f t="shared" si="10"/>
        <v>0</v>
      </c>
    </row>
    <row r="28" spans="1:15" ht="41.4" x14ac:dyDescent="0.25">
      <c r="A28" s="25">
        <v>503</v>
      </c>
      <c r="B28" s="48" t="s">
        <v>792</v>
      </c>
      <c r="C28" s="196">
        <v>2500</v>
      </c>
      <c r="D28" s="197" t="s">
        <v>5</v>
      </c>
      <c r="E28" s="42"/>
      <c r="F28" s="124"/>
      <c r="G28" s="125">
        <f t="shared" si="6"/>
        <v>0</v>
      </c>
      <c r="H28" s="125">
        <f t="shared" si="7"/>
        <v>0</v>
      </c>
      <c r="I28" s="125">
        <f t="shared" si="8"/>
        <v>0</v>
      </c>
      <c r="J28" s="194"/>
      <c r="L28" s="246"/>
      <c r="M28" s="27"/>
      <c r="N28" s="28">
        <f t="shared" si="9"/>
        <v>0</v>
      </c>
      <c r="O28" s="28">
        <f t="shared" si="10"/>
        <v>0</v>
      </c>
    </row>
    <row r="29" spans="1:15" ht="41.4" x14ac:dyDescent="0.25">
      <c r="A29" s="25">
        <v>504</v>
      </c>
      <c r="B29" s="48" t="s">
        <v>793</v>
      </c>
      <c r="C29" s="196">
        <v>2500</v>
      </c>
      <c r="D29" s="197" t="s">
        <v>5</v>
      </c>
      <c r="E29" s="42"/>
      <c r="F29" s="124"/>
      <c r="G29" s="125">
        <f t="shared" si="6"/>
        <v>0</v>
      </c>
      <c r="H29" s="125">
        <f t="shared" si="7"/>
        <v>0</v>
      </c>
      <c r="I29" s="125">
        <f t="shared" si="8"/>
        <v>0</v>
      </c>
      <c r="J29" s="194"/>
      <c r="L29" s="246"/>
      <c r="M29" s="27"/>
      <c r="N29" s="28">
        <f t="shared" si="9"/>
        <v>0</v>
      </c>
      <c r="O29" s="28">
        <f t="shared" si="10"/>
        <v>0</v>
      </c>
    </row>
    <row r="30" spans="1:15" ht="27.6" x14ac:dyDescent="0.25">
      <c r="A30" s="25">
        <v>505</v>
      </c>
      <c r="B30" s="48" t="s">
        <v>794</v>
      </c>
      <c r="C30" s="196">
        <v>500</v>
      </c>
      <c r="D30" s="197" t="s">
        <v>5</v>
      </c>
      <c r="E30" s="42"/>
      <c r="F30" s="124"/>
      <c r="G30" s="125">
        <f t="shared" si="6"/>
        <v>0</v>
      </c>
      <c r="H30" s="125">
        <f t="shared" si="7"/>
        <v>0</v>
      </c>
      <c r="I30" s="125">
        <f t="shared" si="8"/>
        <v>0</v>
      </c>
      <c r="J30" s="194"/>
      <c r="L30" s="246"/>
      <c r="M30" s="27"/>
      <c r="N30" s="28">
        <f t="shared" si="9"/>
        <v>0</v>
      </c>
      <c r="O30" s="28">
        <f t="shared" si="10"/>
        <v>0</v>
      </c>
    </row>
    <row r="31" spans="1:15" ht="27.6" x14ac:dyDescent="0.25">
      <c r="A31" s="25">
        <v>506</v>
      </c>
      <c r="B31" s="48" t="s">
        <v>799</v>
      </c>
      <c r="C31" s="196">
        <v>600</v>
      </c>
      <c r="D31" s="197" t="s">
        <v>5</v>
      </c>
      <c r="E31" s="42"/>
      <c r="F31" s="124"/>
      <c r="G31" s="125">
        <f t="shared" si="6"/>
        <v>0</v>
      </c>
      <c r="H31" s="125">
        <f t="shared" si="7"/>
        <v>0</v>
      </c>
      <c r="I31" s="125">
        <f t="shared" si="8"/>
        <v>0</v>
      </c>
      <c r="J31" s="194"/>
      <c r="L31" s="246"/>
      <c r="M31" s="27"/>
      <c r="N31" s="28">
        <f t="shared" si="9"/>
        <v>0</v>
      </c>
      <c r="O31" s="28">
        <f t="shared" si="10"/>
        <v>0</v>
      </c>
    </row>
    <row r="32" spans="1:15" ht="27.6" x14ac:dyDescent="0.25">
      <c r="A32" s="25">
        <v>507</v>
      </c>
      <c r="B32" s="232" t="s">
        <v>795</v>
      </c>
      <c r="C32" s="196">
        <v>150</v>
      </c>
      <c r="D32" s="197" t="s">
        <v>5</v>
      </c>
      <c r="E32" s="42"/>
      <c r="F32" s="124"/>
      <c r="G32" s="125">
        <f t="shared" si="6"/>
        <v>0</v>
      </c>
      <c r="H32" s="125">
        <f t="shared" si="7"/>
        <v>0</v>
      </c>
      <c r="I32" s="125">
        <f t="shared" si="8"/>
        <v>0</v>
      </c>
      <c r="J32" s="194"/>
      <c r="L32" s="246"/>
      <c r="M32" s="27"/>
      <c r="N32" s="28">
        <f t="shared" si="9"/>
        <v>0</v>
      </c>
      <c r="O32" s="28">
        <f t="shared" si="10"/>
        <v>0</v>
      </c>
    </row>
    <row r="33" spans="1:15" x14ac:dyDescent="0.25">
      <c r="A33" s="25">
        <v>508</v>
      </c>
      <c r="B33" s="48" t="s">
        <v>778</v>
      </c>
      <c r="C33" s="196">
        <v>700</v>
      </c>
      <c r="D33" s="197" t="s">
        <v>5</v>
      </c>
      <c r="E33" s="42"/>
      <c r="F33" s="124"/>
      <c r="G33" s="125">
        <f t="shared" si="6"/>
        <v>0</v>
      </c>
      <c r="H33" s="125">
        <f t="shared" si="7"/>
        <v>0</v>
      </c>
      <c r="I33" s="125">
        <f t="shared" si="8"/>
        <v>0</v>
      </c>
      <c r="J33" s="194"/>
      <c r="L33" s="246"/>
      <c r="M33" s="27"/>
      <c r="N33" s="28">
        <f t="shared" si="9"/>
        <v>0</v>
      </c>
      <c r="O33" s="28">
        <f t="shared" si="10"/>
        <v>0</v>
      </c>
    </row>
    <row r="34" spans="1:15" x14ac:dyDescent="0.25">
      <c r="A34" s="25">
        <v>509</v>
      </c>
      <c r="B34" s="232" t="s">
        <v>779</v>
      </c>
      <c r="C34" s="196">
        <v>150</v>
      </c>
      <c r="D34" s="197" t="s">
        <v>5</v>
      </c>
      <c r="E34" s="42"/>
      <c r="F34" s="124"/>
      <c r="G34" s="125">
        <f t="shared" si="6"/>
        <v>0</v>
      </c>
      <c r="H34" s="125">
        <f t="shared" si="7"/>
        <v>0</v>
      </c>
      <c r="I34" s="125">
        <f t="shared" si="8"/>
        <v>0</v>
      </c>
      <c r="J34" s="194"/>
      <c r="L34" s="246"/>
      <c r="M34" s="27"/>
      <c r="N34" s="28">
        <f t="shared" si="9"/>
        <v>0</v>
      </c>
      <c r="O34" s="28">
        <f t="shared" si="10"/>
        <v>0</v>
      </c>
    </row>
    <row r="35" spans="1:15" x14ac:dyDescent="0.25">
      <c r="A35" s="25">
        <v>510</v>
      </c>
      <c r="B35" s="232" t="s">
        <v>782</v>
      </c>
      <c r="C35" s="196">
        <v>300</v>
      </c>
      <c r="D35" s="197" t="s">
        <v>5</v>
      </c>
      <c r="E35" s="42"/>
      <c r="F35" s="124"/>
      <c r="G35" s="125">
        <f t="shared" si="6"/>
        <v>0</v>
      </c>
      <c r="H35" s="125">
        <f t="shared" si="7"/>
        <v>0</v>
      </c>
      <c r="I35" s="125">
        <f t="shared" si="8"/>
        <v>0</v>
      </c>
      <c r="J35" s="194"/>
      <c r="L35" s="246"/>
      <c r="M35" s="27"/>
      <c r="N35" s="28">
        <f t="shared" si="9"/>
        <v>0</v>
      </c>
      <c r="O35" s="28">
        <f t="shared" si="10"/>
        <v>0</v>
      </c>
    </row>
    <row r="36" spans="1:15" x14ac:dyDescent="0.25">
      <c r="A36" s="25">
        <v>511</v>
      </c>
      <c r="B36" s="48" t="s">
        <v>780</v>
      </c>
      <c r="C36" s="196">
        <v>300</v>
      </c>
      <c r="D36" s="197" t="s">
        <v>5</v>
      </c>
      <c r="E36" s="42"/>
      <c r="F36" s="124"/>
      <c r="G36" s="125">
        <f t="shared" si="6"/>
        <v>0</v>
      </c>
      <c r="H36" s="125">
        <f t="shared" si="7"/>
        <v>0</v>
      </c>
      <c r="I36" s="125">
        <f t="shared" si="8"/>
        <v>0</v>
      </c>
      <c r="J36" s="194"/>
      <c r="L36" s="246"/>
      <c r="M36" s="27"/>
      <c r="N36" s="28">
        <f t="shared" si="9"/>
        <v>0</v>
      </c>
      <c r="O36" s="28">
        <f t="shared" si="10"/>
        <v>0</v>
      </c>
    </row>
    <row r="37" spans="1:15" x14ac:dyDescent="0.25">
      <c r="A37" s="25">
        <v>512</v>
      </c>
      <c r="B37" s="48" t="s">
        <v>781</v>
      </c>
      <c r="C37" s="196">
        <v>650</v>
      </c>
      <c r="D37" s="197" t="s">
        <v>5</v>
      </c>
      <c r="E37" s="42"/>
      <c r="F37" s="124"/>
      <c r="G37" s="125">
        <f t="shared" ref="G37" si="11">C37*ROUND(F37,4)</f>
        <v>0</v>
      </c>
      <c r="H37" s="125">
        <f t="shared" ref="H37" si="12">G37*0.095</f>
        <v>0</v>
      </c>
      <c r="I37" s="125">
        <f t="shared" ref="I37" si="13">+G37+H37</f>
        <v>0</v>
      </c>
      <c r="J37" s="194"/>
      <c r="L37" s="246"/>
      <c r="M37" s="27"/>
      <c r="N37" s="28">
        <f t="shared" si="9"/>
        <v>0</v>
      </c>
      <c r="O37" s="28">
        <f t="shared" si="10"/>
        <v>0</v>
      </c>
    </row>
    <row r="38" spans="1:15" x14ac:dyDescent="0.25">
      <c r="A38" s="25"/>
      <c r="B38" s="52" t="s">
        <v>654</v>
      </c>
      <c r="C38" s="235" t="s">
        <v>3</v>
      </c>
      <c r="D38" s="236" t="s">
        <v>3</v>
      </c>
      <c r="E38" s="96" t="s">
        <v>3</v>
      </c>
      <c r="F38" s="96" t="s">
        <v>3</v>
      </c>
      <c r="G38" s="54">
        <f>SUM(G23:G37)</f>
        <v>0</v>
      </c>
      <c r="H38" s="54">
        <f>SUM(H23:H37)</f>
        <v>0</v>
      </c>
      <c r="I38" s="54">
        <f>SUM(I23:I37)</f>
        <v>0</v>
      </c>
      <c r="J38" s="200">
        <f>SUM(J23:J37)</f>
        <v>0</v>
      </c>
      <c r="L38" s="246"/>
      <c r="M38" s="27"/>
      <c r="N38" s="46">
        <f>SUM(N23:N37)</f>
        <v>0</v>
      </c>
      <c r="O38" s="46">
        <f t="shared" ref="O38" si="14">SUM(O23:O37)</f>
        <v>0</v>
      </c>
    </row>
    <row r="39" spans="1:15" ht="16.5" customHeight="1" x14ac:dyDescent="0.25">
      <c r="A39" s="215" t="s">
        <v>854</v>
      </c>
      <c r="B39" s="216"/>
      <c r="C39" s="216"/>
      <c r="D39" s="216"/>
      <c r="E39" s="216"/>
      <c r="F39" s="216"/>
      <c r="G39" s="216"/>
      <c r="H39" s="216"/>
      <c r="I39" s="216"/>
      <c r="J39" s="216"/>
      <c r="L39" s="282"/>
      <c r="M39" s="283"/>
      <c r="N39" s="283"/>
      <c r="O39" s="284"/>
    </row>
    <row r="40" spans="1:15" x14ac:dyDescent="0.25">
      <c r="A40" s="25">
        <v>513</v>
      </c>
      <c r="B40" s="48" t="s">
        <v>786</v>
      </c>
      <c r="C40" s="196">
        <v>250</v>
      </c>
      <c r="D40" s="197" t="s">
        <v>5</v>
      </c>
      <c r="E40" s="42"/>
      <c r="F40" s="124"/>
      <c r="G40" s="125">
        <f>C40*ROUND(F40,4)</f>
        <v>0</v>
      </c>
      <c r="H40" s="125">
        <f>G40*0.095</f>
        <v>0</v>
      </c>
      <c r="I40" s="125">
        <f>+G40+H40</f>
        <v>0</v>
      </c>
      <c r="J40" s="194"/>
      <c r="L40" s="246"/>
      <c r="M40" s="27"/>
      <c r="N40" s="28">
        <f>M40</f>
        <v>0</v>
      </c>
      <c r="O40" s="28">
        <f>N40+(N40*0.095)</f>
        <v>0</v>
      </c>
    </row>
    <row r="41" spans="1:15" x14ac:dyDescent="0.25">
      <c r="A41" s="25">
        <v>514</v>
      </c>
      <c r="B41" s="48" t="s">
        <v>796</v>
      </c>
      <c r="C41" s="196">
        <v>150</v>
      </c>
      <c r="D41" s="197" t="s">
        <v>5</v>
      </c>
      <c r="E41" s="42"/>
      <c r="F41" s="124"/>
      <c r="G41" s="125">
        <f t="shared" ref="G41:G47" si="15">C41*ROUND(F41,4)</f>
        <v>0</v>
      </c>
      <c r="H41" s="125">
        <f t="shared" ref="H41:H48" si="16">G41*0.095</f>
        <v>0</v>
      </c>
      <c r="I41" s="125">
        <f t="shared" ref="I41:I48" si="17">+G41+H41</f>
        <v>0</v>
      </c>
      <c r="J41" s="194"/>
      <c r="L41" s="246"/>
      <c r="M41" s="27"/>
      <c r="N41" s="28">
        <f t="shared" ref="N41:N48" si="18">M41</f>
        <v>0</v>
      </c>
      <c r="O41" s="28">
        <f t="shared" ref="O41:O48" si="19">N41+(N41*0.095)</f>
        <v>0</v>
      </c>
    </row>
    <row r="42" spans="1:15" x14ac:dyDescent="0.25">
      <c r="A42" s="25">
        <v>515</v>
      </c>
      <c r="B42" s="48" t="s">
        <v>797</v>
      </c>
      <c r="C42" s="196">
        <v>150</v>
      </c>
      <c r="D42" s="239" t="s">
        <v>5</v>
      </c>
      <c r="E42" s="42"/>
      <c r="F42" s="124"/>
      <c r="G42" s="125">
        <f t="shared" si="15"/>
        <v>0</v>
      </c>
      <c r="H42" s="125">
        <f t="shared" si="16"/>
        <v>0</v>
      </c>
      <c r="I42" s="125">
        <f t="shared" si="17"/>
        <v>0</v>
      </c>
      <c r="J42" s="194"/>
      <c r="L42" s="246"/>
      <c r="M42" s="27"/>
      <c r="N42" s="28">
        <f t="shared" si="18"/>
        <v>0</v>
      </c>
      <c r="O42" s="28">
        <f t="shared" si="19"/>
        <v>0</v>
      </c>
    </row>
    <row r="43" spans="1:15" x14ac:dyDescent="0.25">
      <c r="A43" s="25">
        <v>516</v>
      </c>
      <c r="B43" s="48" t="s">
        <v>798</v>
      </c>
      <c r="C43" s="196">
        <v>150</v>
      </c>
      <c r="D43" s="197" t="s">
        <v>5</v>
      </c>
      <c r="E43" s="42"/>
      <c r="F43" s="124"/>
      <c r="G43" s="125">
        <f t="shared" si="15"/>
        <v>0</v>
      </c>
      <c r="H43" s="125">
        <f t="shared" si="16"/>
        <v>0</v>
      </c>
      <c r="I43" s="125">
        <f t="shared" si="17"/>
        <v>0</v>
      </c>
      <c r="J43" s="194"/>
      <c r="L43" s="246"/>
      <c r="M43" s="27"/>
      <c r="N43" s="28">
        <f t="shared" si="18"/>
        <v>0</v>
      </c>
      <c r="O43" s="28">
        <f t="shared" si="19"/>
        <v>0</v>
      </c>
    </row>
    <row r="44" spans="1:15" ht="27.6" x14ac:dyDescent="0.25">
      <c r="A44" s="25">
        <v>517</v>
      </c>
      <c r="B44" s="48" t="s">
        <v>800</v>
      </c>
      <c r="C44" s="196">
        <v>150</v>
      </c>
      <c r="D44" s="197" t="s">
        <v>5</v>
      </c>
      <c r="E44" s="42"/>
      <c r="F44" s="124"/>
      <c r="G44" s="125">
        <f t="shared" si="15"/>
        <v>0</v>
      </c>
      <c r="H44" s="125">
        <f t="shared" si="16"/>
        <v>0</v>
      </c>
      <c r="I44" s="125">
        <f t="shared" si="17"/>
        <v>0</v>
      </c>
      <c r="J44" s="194"/>
      <c r="L44" s="246"/>
      <c r="M44" s="27"/>
      <c r="N44" s="28">
        <f t="shared" si="18"/>
        <v>0</v>
      </c>
      <c r="O44" s="28">
        <f t="shared" si="19"/>
        <v>0</v>
      </c>
    </row>
    <row r="45" spans="1:15" x14ac:dyDescent="0.25">
      <c r="A45" s="25">
        <v>518</v>
      </c>
      <c r="B45" s="48" t="s">
        <v>361</v>
      </c>
      <c r="C45" s="196">
        <v>150</v>
      </c>
      <c r="D45" s="197" t="s">
        <v>5</v>
      </c>
      <c r="E45" s="42"/>
      <c r="F45" s="124"/>
      <c r="G45" s="125">
        <f t="shared" si="15"/>
        <v>0</v>
      </c>
      <c r="H45" s="125">
        <f t="shared" si="16"/>
        <v>0</v>
      </c>
      <c r="I45" s="125">
        <f t="shared" si="17"/>
        <v>0</v>
      </c>
      <c r="J45" s="194"/>
      <c r="L45" s="246"/>
      <c r="M45" s="27"/>
      <c r="N45" s="28">
        <f t="shared" si="18"/>
        <v>0</v>
      </c>
      <c r="O45" s="28">
        <f t="shared" si="19"/>
        <v>0</v>
      </c>
    </row>
    <row r="46" spans="1:15" x14ac:dyDescent="0.25">
      <c r="A46" s="25">
        <v>519</v>
      </c>
      <c r="B46" s="48" t="s">
        <v>801</v>
      </c>
      <c r="C46" s="196">
        <v>150</v>
      </c>
      <c r="D46" s="239" t="s">
        <v>5</v>
      </c>
      <c r="E46" s="42"/>
      <c r="F46" s="124"/>
      <c r="G46" s="125">
        <f t="shared" si="15"/>
        <v>0</v>
      </c>
      <c r="H46" s="125">
        <f t="shared" si="16"/>
        <v>0</v>
      </c>
      <c r="I46" s="125">
        <f t="shared" si="17"/>
        <v>0</v>
      </c>
      <c r="J46" s="194"/>
      <c r="L46" s="246"/>
      <c r="M46" s="27"/>
      <c r="N46" s="28">
        <f t="shared" si="18"/>
        <v>0</v>
      </c>
      <c r="O46" s="28">
        <f t="shared" si="19"/>
        <v>0</v>
      </c>
    </row>
    <row r="47" spans="1:15" x14ac:dyDescent="0.25">
      <c r="A47" s="25">
        <v>520</v>
      </c>
      <c r="B47" s="48" t="s">
        <v>802</v>
      </c>
      <c r="C47" s="240">
        <v>150</v>
      </c>
      <c r="D47" s="241" t="s">
        <v>5</v>
      </c>
      <c r="E47" s="42"/>
      <c r="F47" s="124"/>
      <c r="G47" s="125">
        <f t="shared" si="15"/>
        <v>0</v>
      </c>
      <c r="H47" s="125">
        <f t="shared" si="16"/>
        <v>0</v>
      </c>
      <c r="I47" s="125">
        <f t="shared" si="17"/>
        <v>0</v>
      </c>
      <c r="J47" s="194"/>
      <c r="L47" s="246"/>
      <c r="M47" s="27"/>
      <c r="N47" s="28">
        <f t="shared" si="18"/>
        <v>0</v>
      </c>
      <c r="O47" s="28">
        <f t="shared" si="19"/>
        <v>0</v>
      </c>
    </row>
    <row r="48" spans="1:15" x14ac:dyDescent="0.25">
      <c r="A48" s="25">
        <v>521</v>
      </c>
      <c r="B48" s="48" t="s">
        <v>803</v>
      </c>
      <c r="C48" s="240">
        <v>150</v>
      </c>
      <c r="D48" s="241" t="s">
        <v>5</v>
      </c>
      <c r="E48" s="42"/>
      <c r="F48" s="124"/>
      <c r="G48" s="125">
        <f>C48*ROUND(F48,4)</f>
        <v>0</v>
      </c>
      <c r="H48" s="125">
        <f t="shared" si="16"/>
        <v>0</v>
      </c>
      <c r="I48" s="125">
        <f t="shared" si="17"/>
        <v>0</v>
      </c>
      <c r="J48" s="194"/>
      <c r="L48" s="246"/>
      <c r="M48" s="27"/>
      <c r="N48" s="28">
        <f t="shared" si="18"/>
        <v>0</v>
      </c>
      <c r="O48" s="28">
        <f t="shared" si="19"/>
        <v>0</v>
      </c>
    </row>
    <row r="49" spans="1:15" x14ac:dyDescent="0.25">
      <c r="A49" s="25"/>
      <c r="B49" s="52" t="s">
        <v>655</v>
      </c>
      <c r="C49" s="235" t="s">
        <v>3</v>
      </c>
      <c r="D49" s="236" t="s">
        <v>3</v>
      </c>
      <c r="E49" s="96" t="s">
        <v>3</v>
      </c>
      <c r="F49" s="96" t="s">
        <v>3</v>
      </c>
      <c r="G49" s="54">
        <f>SUM(G40:G48)</f>
        <v>0</v>
      </c>
      <c r="H49" s="54">
        <f>SUM(H40:H48)</f>
        <v>0</v>
      </c>
      <c r="I49" s="54">
        <f>SUM(I40:I48)</f>
        <v>0</v>
      </c>
      <c r="J49" s="200">
        <f>SUM(J40:J48)</f>
        <v>0</v>
      </c>
      <c r="L49" s="246"/>
      <c r="M49" s="27"/>
      <c r="N49" s="46">
        <f>SUM(N40:N48)</f>
        <v>0</v>
      </c>
      <c r="O49" s="46">
        <f t="shared" ref="O49" si="20">SUM(O40:O48)</f>
        <v>0</v>
      </c>
    </row>
    <row r="50" spans="1:15" ht="16.5" customHeight="1" x14ac:dyDescent="0.25">
      <c r="A50" s="154" t="s">
        <v>855</v>
      </c>
      <c r="B50" s="155"/>
      <c r="C50" s="155"/>
      <c r="D50" s="155"/>
      <c r="E50" s="155"/>
      <c r="F50" s="155"/>
      <c r="G50" s="155"/>
      <c r="H50" s="155"/>
      <c r="I50" s="155"/>
      <c r="J50" s="155"/>
      <c r="L50" s="282"/>
      <c r="M50" s="283"/>
      <c r="N50" s="283"/>
      <c r="O50" s="284"/>
    </row>
    <row r="51" spans="1:15" x14ac:dyDescent="0.25">
      <c r="A51" s="25">
        <v>522</v>
      </c>
      <c r="B51" s="48" t="s">
        <v>804</v>
      </c>
      <c r="C51" s="25">
        <v>150</v>
      </c>
      <c r="D51" s="25" t="s">
        <v>5</v>
      </c>
      <c r="E51" s="42"/>
      <c r="F51" s="124"/>
      <c r="G51" s="125">
        <f>C51*ROUND(F51,4)</f>
        <v>0</v>
      </c>
      <c r="H51" s="125">
        <f>G51*0.095</f>
        <v>0</v>
      </c>
      <c r="I51" s="125">
        <f>+G51+H51</f>
        <v>0</v>
      </c>
      <c r="J51" s="194"/>
      <c r="L51" s="246"/>
      <c r="M51" s="27"/>
      <c r="N51" s="28">
        <f>M51</f>
        <v>0</v>
      </c>
      <c r="O51" s="28">
        <f>N51+(N51*0.095)</f>
        <v>0</v>
      </c>
    </row>
    <row r="52" spans="1:15" ht="27.6" x14ac:dyDescent="0.25">
      <c r="A52" s="32">
        <v>523</v>
      </c>
      <c r="B52" s="48" t="s">
        <v>805</v>
      </c>
      <c r="C52" s="32">
        <v>150</v>
      </c>
      <c r="D52" s="32" t="s">
        <v>5</v>
      </c>
      <c r="E52" s="42"/>
      <c r="F52" s="124"/>
      <c r="G52" s="125">
        <f t="shared" ref="G52:G58" si="21">C52*ROUND(F52,4)</f>
        <v>0</v>
      </c>
      <c r="H52" s="125">
        <f t="shared" ref="H52:H58" si="22">G52*0.095</f>
        <v>0</v>
      </c>
      <c r="I52" s="125">
        <f t="shared" ref="I52:I58" si="23">+G52+H52</f>
        <v>0</v>
      </c>
      <c r="J52" s="194"/>
      <c r="L52" s="246"/>
      <c r="M52" s="27"/>
      <c r="N52" s="28">
        <f t="shared" ref="N52:N58" si="24">M52</f>
        <v>0</v>
      </c>
      <c r="O52" s="28">
        <f t="shared" ref="O52:O58" si="25">N52+(N52*0.095)</f>
        <v>0</v>
      </c>
    </row>
    <row r="53" spans="1:15" x14ac:dyDescent="0.25">
      <c r="A53" s="25">
        <v>524</v>
      </c>
      <c r="B53" s="48" t="s">
        <v>806</v>
      </c>
      <c r="C53" s="25">
        <v>150</v>
      </c>
      <c r="D53" s="25" t="s">
        <v>5</v>
      </c>
      <c r="E53" s="42"/>
      <c r="F53" s="124"/>
      <c r="G53" s="125">
        <f t="shared" si="21"/>
        <v>0</v>
      </c>
      <c r="H53" s="125">
        <f t="shared" si="22"/>
        <v>0</v>
      </c>
      <c r="I53" s="125">
        <f t="shared" si="23"/>
        <v>0</v>
      </c>
      <c r="J53" s="194"/>
      <c r="L53" s="246"/>
      <c r="M53" s="27"/>
      <c r="N53" s="28">
        <f t="shared" si="24"/>
        <v>0</v>
      </c>
      <c r="O53" s="28">
        <f t="shared" si="25"/>
        <v>0</v>
      </c>
    </row>
    <row r="54" spans="1:15" x14ac:dyDescent="0.25">
      <c r="A54" s="25">
        <v>525</v>
      </c>
      <c r="B54" s="48" t="s">
        <v>215</v>
      </c>
      <c r="C54" s="25">
        <v>5</v>
      </c>
      <c r="D54" s="25" t="s">
        <v>5</v>
      </c>
      <c r="E54" s="42"/>
      <c r="F54" s="124"/>
      <c r="G54" s="125">
        <f t="shared" si="21"/>
        <v>0</v>
      </c>
      <c r="H54" s="125">
        <f t="shared" si="22"/>
        <v>0</v>
      </c>
      <c r="I54" s="125">
        <f t="shared" si="23"/>
        <v>0</v>
      </c>
      <c r="J54" s="194"/>
      <c r="L54" s="246"/>
      <c r="M54" s="27"/>
      <c r="N54" s="28">
        <f t="shared" si="24"/>
        <v>0</v>
      </c>
      <c r="O54" s="28">
        <f t="shared" si="25"/>
        <v>0</v>
      </c>
    </row>
    <row r="55" spans="1:15" x14ac:dyDescent="0.25">
      <c r="A55" s="25">
        <v>526</v>
      </c>
      <c r="B55" s="48" t="s">
        <v>79</v>
      </c>
      <c r="C55" s="25">
        <v>400</v>
      </c>
      <c r="D55" s="25" t="s">
        <v>5</v>
      </c>
      <c r="E55" s="42"/>
      <c r="F55" s="124"/>
      <c r="G55" s="125">
        <f t="shared" si="21"/>
        <v>0</v>
      </c>
      <c r="H55" s="125">
        <f t="shared" si="22"/>
        <v>0</v>
      </c>
      <c r="I55" s="125">
        <f t="shared" si="23"/>
        <v>0</v>
      </c>
      <c r="J55" s="194"/>
      <c r="L55" s="246"/>
      <c r="M55" s="27"/>
      <c r="N55" s="28">
        <f t="shared" si="24"/>
        <v>0</v>
      </c>
      <c r="O55" s="28">
        <f t="shared" si="25"/>
        <v>0</v>
      </c>
    </row>
    <row r="56" spans="1:15" x14ac:dyDescent="0.25">
      <c r="A56" s="32">
        <v>527</v>
      </c>
      <c r="B56" s="48" t="s">
        <v>807</v>
      </c>
      <c r="C56" s="25">
        <v>370</v>
      </c>
      <c r="D56" s="25" t="s">
        <v>5</v>
      </c>
      <c r="E56" s="42"/>
      <c r="F56" s="124"/>
      <c r="G56" s="125">
        <f t="shared" si="21"/>
        <v>0</v>
      </c>
      <c r="H56" s="125">
        <f t="shared" si="22"/>
        <v>0</v>
      </c>
      <c r="I56" s="125">
        <f t="shared" si="23"/>
        <v>0</v>
      </c>
      <c r="J56" s="194"/>
      <c r="L56" s="246"/>
      <c r="M56" s="27"/>
      <c r="N56" s="28">
        <f t="shared" si="24"/>
        <v>0</v>
      </c>
      <c r="O56" s="28">
        <f t="shared" si="25"/>
        <v>0</v>
      </c>
    </row>
    <row r="57" spans="1:15" x14ac:dyDescent="0.25">
      <c r="A57" s="32">
        <v>528</v>
      </c>
      <c r="B57" s="126" t="s">
        <v>104</v>
      </c>
      <c r="C57" s="25">
        <v>5</v>
      </c>
      <c r="D57" s="25" t="s">
        <v>5</v>
      </c>
      <c r="E57" s="42"/>
      <c r="F57" s="124"/>
      <c r="G57" s="125">
        <f>C57*ROUND(F57,4)</f>
        <v>0</v>
      </c>
      <c r="H57" s="125">
        <f t="shared" si="22"/>
        <v>0</v>
      </c>
      <c r="I57" s="125">
        <f t="shared" si="23"/>
        <v>0</v>
      </c>
      <c r="J57" s="194"/>
      <c r="L57" s="246"/>
      <c r="M57" s="27"/>
      <c r="N57" s="28">
        <f t="shared" si="24"/>
        <v>0</v>
      </c>
      <c r="O57" s="28">
        <f t="shared" si="25"/>
        <v>0</v>
      </c>
    </row>
    <row r="58" spans="1:15" x14ac:dyDescent="0.25">
      <c r="A58" s="25">
        <v>529</v>
      </c>
      <c r="B58" s="48" t="s">
        <v>216</v>
      </c>
      <c r="C58" s="25">
        <v>50</v>
      </c>
      <c r="D58" s="25" t="s">
        <v>5</v>
      </c>
      <c r="E58" s="42"/>
      <c r="F58" s="124"/>
      <c r="G58" s="125">
        <f t="shared" si="21"/>
        <v>0</v>
      </c>
      <c r="H58" s="125">
        <f t="shared" si="22"/>
        <v>0</v>
      </c>
      <c r="I58" s="125">
        <f t="shared" si="23"/>
        <v>0</v>
      </c>
      <c r="J58" s="194"/>
      <c r="L58" s="246"/>
      <c r="M58" s="27"/>
      <c r="N58" s="28">
        <f t="shared" si="24"/>
        <v>0</v>
      </c>
      <c r="O58" s="28">
        <f t="shared" si="25"/>
        <v>0</v>
      </c>
    </row>
    <row r="59" spans="1:15" x14ac:dyDescent="0.25">
      <c r="A59" s="25"/>
      <c r="B59" s="52" t="s">
        <v>656</v>
      </c>
      <c r="C59" s="95" t="s">
        <v>3</v>
      </c>
      <c r="D59" s="96" t="s">
        <v>3</v>
      </c>
      <c r="E59" s="96" t="s">
        <v>3</v>
      </c>
      <c r="F59" s="96" t="s">
        <v>3</v>
      </c>
      <c r="G59" s="54">
        <f>SUM(G51:G58)</f>
        <v>0</v>
      </c>
      <c r="H59" s="54">
        <f>SUM(H51:H58)</f>
        <v>0</v>
      </c>
      <c r="I59" s="54">
        <f>SUM(I51:I58)</f>
        <v>0</v>
      </c>
      <c r="J59" s="242">
        <f>SUM(J51:J58)</f>
        <v>0</v>
      </c>
      <c r="L59" s="246"/>
      <c r="M59" s="27"/>
      <c r="N59" s="46">
        <f>SUM(N51:N58)</f>
        <v>0</v>
      </c>
      <c r="O59" s="46">
        <f t="shared" ref="O59" si="26">SUM(O51:O58)</f>
        <v>0</v>
      </c>
    </row>
    <row r="60" spans="1:15" ht="16.5" customHeight="1" x14ac:dyDescent="0.25">
      <c r="A60" s="154" t="s">
        <v>856</v>
      </c>
      <c r="B60" s="155"/>
      <c r="C60" s="155"/>
      <c r="D60" s="155"/>
      <c r="E60" s="155"/>
      <c r="F60" s="155"/>
      <c r="G60" s="155"/>
      <c r="H60" s="155"/>
      <c r="I60" s="155"/>
      <c r="J60" s="155"/>
      <c r="L60" s="282"/>
      <c r="M60" s="283"/>
      <c r="N60" s="283"/>
      <c r="O60" s="284"/>
    </row>
    <row r="61" spans="1:15" x14ac:dyDescent="0.25">
      <c r="A61" s="217">
        <v>530</v>
      </c>
      <c r="B61" s="48" t="s">
        <v>257</v>
      </c>
      <c r="C61" s="25">
        <v>2</v>
      </c>
      <c r="D61" s="221" t="s">
        <v>5</v>
      </c>
      <c r="E61" s="42"/>
      <c r="F61" s="124"/>
      <c r="G61" s="125">
        <f>C61*ROUND(F61,4)</f>
        <v>0</v>
      </c>
      <c r="H61" s="125">
        <f>G61*0.095</f>
        <v>0</v>
      </c>
      <c r="I61" s="125">
        <f>+G61+H61</f>
        <v>0</v>
      </c>
      <c r="J61" s="194"/>
      <c r="L61" s="246"/>
      <c r="M61" s="27"/>
      <c r="N61" s="28">
        <f>M61</f>
        <v>0</v>
      </c>
      <c r="O61" s="28">
        <f>N61+(N61*0.095)</f>
        <v>0</v>
      </c>
    </row>
    <row r="62" spans="1:15" x14ac:dyDescent="0.25">
      <c r="A62" s="217">
        <v>531</v>
      </c>
      <c r="B62" s="48" t="s">
        <v>631</v>
      </c>
      <c r="C62" s="25">
        <v>2</v>
      </c>
      <c r="D62" s="221" t="s">
        <v>5</v>
      </c>
      <c r="E62" s="42"/>
      <c r="F62" s="124"/>
      <c r="G62" s="125">
        <f t="shared" ref="G62:G68" si="27">C62*ROUND(F62,4)</f>
        <v>0</v>
      </c>
      <c r="H62" s="125">
        <f t="shared" ref="H62:H68" si="28">G62*0.095</f>
        <v>0</v>
      </c>
      <c r="I62" s="125">
        <f t="shared" ref="I62:I68" si="29">+G62+H62</f>
        <v>0</v>
      </c>
      <c r="J62" s="194"/>
      <c r="L62" s="246"/>
      <c r="M62" s="27"/>
      <c r="N62" s="28">
        <f t="shared" ref="N62:N68" si="30">M62</f>
        <v>0</v>
      </c>
      <c r="O62" s="28">
        <f t="shared" ref="O62:O68" si="31">N62+(N62*0.095)</f>
        <v>0</v>
      </c>
    </row>
    <row r="63" spans="1:15" x14ac:dyDescent="0.25">
      <c r="A63" s="217">
        <v>532</v>
      </c>
      <c r="B63" s="48" t="s">
        <v>91</v>
      </c>
      <c r="C63" s="25">
        <v>2</v>
      </c>
      <c r="D63" s="221" t="s">
        <v>5</v>
      </c>
      <c r="E63" s="42"/>
      <c r="F63" s="124"/>
      <c r="G63" s="125">
        <f t="shared" si="27"/>
        <v>0</v>
      </c>
      <c r="H63" s="125">
        <f t="shared" si="28"/>
        <v>0</v>
      </c>
      <c r="I63" s="125">
        <f t="shared" si="29"/>
        <v>0</v>
      </c>
      <c r="J63" s="194"/>
      <c r="L63" s="246"/>
      <c r="M63" s="27"/>
      <c r="N63" s="28">
        <f t="shared" si="30"/>
        <v>0</v>
      </c>
      <c r="O63" s="28">
        <f t="shared" si="31"/>
        <v>0</v>
      </c>
    </row>
    <row r="64" spans="1:15" x14ac:dyDescent="0.25">
      <c r="A64" s="217">
        <v>533</v>
      </c>
      <c r="B64" s="48" t="s">
        <v>90</v>
      </c>
      <c r="C64" s="25">
        <v>5</v>
      </c>
      <c r="D64" s="221" t="s">
        <v>5</v>
      </c>
      <c r="E64" s="42"/>
      <c r="F64" s="124"/>
      <c r="G64" s="125">
        <f t="shared" si="27"/>
        <v>0</v>
      </c>
      <c r="H64" s="125">
        <f t="shared" si="28"/>
        <v>0</v>
      </c>
      <c r="I64" s="125">
        <f t="shared" si="29"/>
        <v>0</v>
      </c>
      <c r="J64" s="194"/>
      <c r="L64" s="246"/>
      <c r="M64" s="27"/>
      <c r="N64" s="28">
        <f t="shared" si="30"/>
        <v>0</v>
      </c>
      <c r="O64" s="28">
        <f t="shared" si="31"/>
        <v>0</v>
      </c>
    </row>
    <row r="65" spans="1:15" x14ac:dyDescent="0.25">
      <c r="A65" s="217">
        <v>534</v>
      </c>
      <c r="B65" s="48" t="s">
        <v>363</v>
      </c>
      <c r="C65" s="25">
        <v>2</v>
      </c>
      <c r="D65" s="221" t="s">
        <v>5</v>
      </c>
      <c r="E65" s="42"/>
      <c r="F65" s="124"/>
      <c r="G65" s="125">
        <f t="shared" si="27"/>
        <v>0</v>
      </c>
      <c r="H65" s="125">
        <f t="shared" si="28"/>
        <v>0</v>
      </c>
      <c r="I65" s="125">
        <f t="shared" si="29"/>
        <v>0</v>
      </c>
      <c r="J65" s="194"/>
      <c r="L65" s="246"/>
      <c r="M65" s="27"/>
      <c r="N65" s="28">
        <f t="shared" si="30"/>
        <v>0</v>
      </c>
      <c r="O65" s="28">
        <f t="shared" si="31"/>
        <v>0</v>
      </c>
    </row>
    <row r="66" spans="1:15" x14ac:dyDescent="0.25">
      <c r="A66" s="217">
        <v>535</v>
      </c>
      <c r="B66" s="48" t="s">
        <v>112</v>
      </c>
      <c r="C66" s="25">
        <v>2</v>
      </c>
      <c r="D66" s="221" t="s">
        <v>5</v>
      </c>
      <c r="E66" s="42"/>
      <c r="F66" s="124"/>
      <c r="G66" s="125">
        <f t="shared" si="27"/>
        <v>0</v>
      </c>
      <c r="H66" s="125">
        <f t="shared" si="28"/>
        <v>0</v>
      </c>
      <c r="I66" s="125">
        <f t="shared" si="29"/>
        <v>0</v>
      </c>
      <c r="J66" s="194"/>
      <c r="L66" s="246"/>
      <c r="M66" s="27"/>
      <c r="N66" s="28">
        <f t="shared" si="30"/>
        <v>0</v>
      </c>
      <c r="O66" s="28">
        <f t="shared" si="31"/>
        <v>0</v>
      </c>
    </row>
    <row r="67" spans="1:15" x14ac:dyDescent="0.25">
      <c r="A67" s="217">
        <v>536</v>
      </c>
      <c r="B67" s="48" t="s">
        <v>92</v>
      </c>
      <c r="C67" s="25">
        <v>2</v>
      </c>
      <c r="D67" s="221" t="s">
        <v>5</v>
      </c>
      <c r="E67" s="42"/>
      <c r="F67" s="124"/>
      <c r="G67" s="125">
        <f>C67*ROUND(F67,4)</f>
        <v>0</v>
      </c>
      <c r="H67" s="125">
        <f t="shared" si="28"/>
        <v>0</v>
      </c>
      <c r="I67" s="125">
        <f t="shared" si="29"/>
        <v>0</v>
      </c>
      <c r="J67" s="194"/>
      <c r="L67" s="246"/>
      <c r="M67" s="27"/>
      <c r="N67" s="28">
        <f t="shared" si="30"/>
        <v>0</v>
      </c>
      <c r="O67" s="28">
        <f t="shared" si="31"/>
        <v>0</v>
      </c>
    </row>
    <row r="68" spans="1:15" x14ac:dyDescent="0.25">
      <c r="A68" s="217">
        <v>537</v>
      </c>
      <c r="B68" s="48" t="s">
        <v>362</v>
      </c>
      <c r="C68" s="25">
        <v>3</v>
      </c>
      <c r="D68" s="221" t="s">
        <v>5</v>
      </c>
      <c r="E68" s="42"/>
      <c r="F68" s="124"/>
      <c r="G68" s="125">
        <f t="shared" si="27"/>
        <v>0</v>
      </c>
      <c r="H68" s="125">
        <f t="shared" si="28"/>
        <v>0</v>
      </c>
      <c r="I68" s="125">
        <f t="shared" si="29"/>
        <v>0</v>
      </c>
      <c r="J68" s="194"/>
      <c r="L68" s="246"/>
      <c r="M68" s="27"/>
      <c r="N68" s="28">
        <f t="shared" si="30"/>
        <v>0</v>
      </c>
      <c r="O68" s="28">
        <f t="shared" si="31"/>
        <v>0</v>
      </c>
    </row>
    <row r="69" spans="1:15" x14ac:dyDescent="0.25">
      <c r="A69" s="217"/>
      <c r="B69" s="52" t="s">
        <v>657</v>
      </c>
      <c r="C69" s="95" t="s">
        <v>3</v>
      </c>
      <c r="D69" s="96" t="s">
        <v>3</v>
      </c>
      <c r="E69" s="96" t="s">
        <v>3</v>
      </c>
      <c r="F69" s="96" t="s">
        <v>3</v>
      </c>
      <c r="G69" s="54">
        <f>SUM(G61:G68)</f>
        <v>0</v>
      </c>
      <c r="H69" s="54">
        <f>SUM(H61:H68)</f>
        <v>0</v>
      </c>
      <c r="I69" s="54">
        <f>SUM(I61:I68)</f>
        <v>0</v>
      </c>
      <c r="J69" s="242">
        <f>SUM(J61:J68)</f>
        <v>0</v>
      </c>
      <c r="L69" s="246"/>
      <c r="M69" s="27"/>
      <c r="N69" s="46">
        <f>SUM(N61:N68)</f>
        <v>0</v>
      </c>
      <c r="O69" s="46">
        <f t="shared" ref="O69" si="32">SUM(O61:O68)</f>
        <v>0</v>
      </c>
    </row>
    <row r="70" spans="1:15" ht="13.95" customHeight="1" x14ac:dyDescent="0.25">
      <c r="A70" s="154" t="s">
        <v>857</v>
      </c>
      <c r="B70" s="155"/>
      <c r="C70" s="155"/>
      <c r="D70" s="155"/>
      <c r="E70" s="155"/>
      <c r="F70" s="155"/>
      <c r="G70" s="155"/>
      <c r="H70" s="155"/>
      <c r="I70" s="155"/>
      <c r="J70" s="155"/>
      <c r="L70" s="282"/>
      <c r="M70" s="283"/>
      <c r="N70" s="283"/>
      <c r="O70" s="284"/>
    </row>
    <row r="71" spans="1:15" x14ac:dyDescent="0.25">
      <c r="A71" s="217">
        <v>538</v>
      </c>
      <c r="B71" s="48" t="s">
        <v>702</v>
      </c>
      <c r="C71" s="25">
        <v>50</v>
      </c>
      <c r="D71" s="221" t="s">
        <v>5</v>
      </c>
      <c r="E71" s="42"/>
      <c r="F71" s="124"/>
      <c r="G71" s="125">
        <f t="shared" ref="G71:G78" si="33">C71*ROUND(F71,4)</f>
        <v>0</v>
      </c>
      <c r="H71" s="125">
        <f t="shared" ref="H71:H78" si="34">G71*0.095</f>
        <v>0</v>
      </c>
      <c r="I71" s="125">
        <f t="shared" ref="I71:I78" si="35">+G71+H71</f>
        <v>0</v>
      </c>
      <c r="J71" s="194"/>
      <c r="L71" s="246"/>
      <c r="M71" s="27"/>
      <c r="N71" s="28">
        <f>M71</f>
        <v>0</v>
      </c>
      <c r="O71" s="28">
        <f>N71+(N71*0.095)</f>
        <v>0</v>
      </c>
    </row>
    <row r="72" spans="1:15" x14ac:dyDescent="0.25">
      <c r="A72" s="217">
        <v>539</v>
      </c>
      <c r="B72" s="48" t="s">
        <v>710</v>
      </c>
      <c r="C72" s="25">
        <v>600</v>
      </c>
      <c r="D72" s="221" t="s">
        <v>5</v>
      </c>
      <c r="E72" s="42"/>
      <c r="F72" s="124"/>
      <c r="G72" s="125">
        <f t="shared" si="33"/>
        <v>0</v>
      </c>
      <c r="H72" s="125">
        <f t="shared" si="34"/>
        <v>0</v>
      </c>
      <c r="I72" s="125">
        <f t="shared" si="35"/>
        <v>0</v>
      </c>
      <c r="J72" s="194"/>
      <c r="L72" s="246"/>
      <c r="M72" s="27"/>
      <c r="N72" s="28">
        <f t="shared" ref="N72:N104" si="36">M72</f>
        <v>0</v>
      </c>
      <c r="O72" s="28">
        <f t="shared" ref="O72:O104" si="37">N72+(N72*0.095)</f>
        <v>0</v>
      </c>
    </row>
    <row r="73" spans="1:15" x14ac:dyDescent="0.25">
      <c r="A73" s="217">
        <v>540</v>
      </c>
      <c r="B73" s="48" t="s">
        <v>713</v>
      </c>
      <c r="C73" s="25">
        <v>60</v>
      </c>
      <c r="D73" s="221" t="s">
        <v>5</v>
      </c>
      <c r="E73" s="42"/>
      <c r="F73" s="124"/>
      <c r="G73" s="125">
        <f t="shared" si="33"/>
        <v>0</v>
      </c>
      <c r="H73" s="125">
        <f t="shared" si="34"/>
        <v>0</v>
      </c>
      <c r="I73" s="125">
        <f t="shared" si="35"/>
        <v>0</v>
      </c>
      <c r="J73" s="194"/>
      <c r="L73" s="246"/>
      <c r="M73" s="27"/>
      <c r="N73" s="28">
        <f t="shared" si="36"/>
        <v>0</v>
      </c>
      <c r="O73" s="28">
        <f t="shared" si="37"/>
        <v>0</v>
      </c>
    </row>
    <row r="74" spans="1:15" x14ac:dyDescent="0.25">
      <c r="A74" s="217">
        <v>541</v>
      </c>
      <c r="B74" s="48" t="s">
        <v>709</v>
      </c>
      <c r="C74" s="25">
        <v>150</v>
      </c>
      <c r="D74" s="221" t="s">
        <v>5</v>
      </c>
      <c r="E74" s="42"/>
      <c r="F74" s="124"/>
      <c r="G74" s="125">
        <f t="shared" si="33"/>
        <v>0</v>
      </c>
      <c r="H74" s="125">
        <f t="shared" si="34"/>
        <v>0</v>
      </c>
      <c r="I74" s="125">
        <f t="shared" si="35"/>
        <v>0</v>
      </c>
      <c r="J74" s="194"/>
      <c r="L74" s="246"/>
      <c r="M74" s="27"/>
      <c r="N74" s="28">
        <f t="shared" si="36"/>
        <v>0</v>
      </c>
      <c r="O74" s="28">
        <f t="shared" si="37"/>
        <v>0</v>
      </c>
    </row>
    <row r="75" spans="1:15" x14ac:dyDescent="0.25">
      <c r="A75" s="217">
        <v>542</v>
      </c>
      <c r="B75" s="48" t="s">
        <v>711</v>
      </c>
      <c r="C75" s="25">
        <v>300</v>
      </c>
      <c r="D75" s="221" t="s">
        <v>5</v>
      </c>
      <c r="E75" s="42"/>
      <c r="F75" s="124"/>
      <c r="G75" s="125">
        <f t="shared" si="33"/>
        <v>0</v>
      </c>
      <c r="H75" s="125">
        <f t="shared" si="34"/>
        <v>0</v>
      </c>
      <c r="I75" s="125">
        <f t="shared" si="35"/>
        <v>0</v>
      </c>
      <c r="J75" s="194"/>
      <c r="L75" s="246"/>
      <c r="M75" s="27"/>
      <c r="N75" s="28">
        <f t="shared" si="36"/>
        <v>0</v>
      </c>
      <c r="O75" s="28">
        <f t="shared" si="37"/>
        <v>0</v>
      </c>
    </row>
    <row r="76" spans="1:15" x14ac:dyDescent="0.25">
      <c r="A76" s="217">
        <v>543</v>
      </c>
      <c r="B76" s="48" t="s">
        <v>712</v>
      </c>
      <c r="C76" s="25">
        <v>300</v>
      </c>
      <c r="D76" s="221" t="s">
        <v>5</v>
      </c>
      <c r="E76" s="42"/>
      <c r="F76" s="124"/>
      <c r="G76" s="125">
        <f t="shared" si="33"/>
        <v>0</v>
      </c>
      <c r="H76" s="125">
        <f t="shared" si="34"/>
        <v>0</v>
      </c>
      <c r="I76" s="125">
        <f t="shared" si="35"/>
        <v>0</v>
      </c>
      <c r="J76" s="194"/>
      <c r="L76" s="246"/>
      <c r="M76" s="27"/>
      <c r="N76" s="28">
        <f t="shared" si="36"/>
        <v>0</v>
      </c>
      <c r="O76" s="28">
        <f t="shared" si="37"/>
        <v>0</v>
      </c>
    </row>
    <row r="77" spans="1:15" x14ac:dyDescent="0.25">
      <c r="A77" s="217">
        <v>544</v>
      </c>
      <c r="B77" s="48" t="s">
        <v>715</v>
      </c>
      <c r="C77" s="25">
        <v>50</v>
      </c>
      <c r="D77" s="221" t="s">
        <v>5</v>
      </c>
      <c r="E77" s="42"/>
      <c r="F77" s="124"/>
      <c r="G77" s="125">
        <f t="shared" si="33"/>
        <v>0</v>
      </c>
      <c r="H77" s="125">
        <f t="shared" si="34"/>
        <v>0</v>
      </c>
      <c r="I77" s="125">
        <f t="shared" si="35"/>
        <v>0</v>
      </c>
      <c r="J77" s="194"/>
      <c r="L77" s="246"/>
      <c r="M77" s="27"/>
      <c r="N77" s="28">
        <f t="shared" si="36"/>
        <v>0</v>
      </c>
      <c r="O77" s="28">
        <f t="shared" si="37"/>
        <v>0</v>
      </c>
    </row>
    <row r="78" spans="1:15" x14ac:dyDescent="0.25">
      <c r="A78" s="217">
        <v>545</v>
      </c>
      <c r="B78" s="48" t="s">
        <v>716</v>
      </c>
      <c r="C78" s="25">
        <v>50</v>
      </c>
      <c r="D78" s="221" t="s">
        <v>5</v>
      </c>
      <c r="E78" s="42"/>
      <c r="F78" s="124"/>
      <c r="G78" s="125">
        <f t="shared" si="33"/>
        <v>0</v>
      </c>
      <c r="H78" s="125">
        <f t="shared" si="34"/>
        <v>0</v>
      </c>
      <c r="I78" s="125">
        <f t="shared" si="35"/>
        <v>0</v>
      </c>
      <c r="J78" s="194"/>
      <c r="L78" s="246"/>
      <c r="M78" s="27"/>
      <c r="N78" s="28">
        <f t="shared" si="36"/>
        <v>0</v>
      </c>
      <c r="O78" s="28">
        <f t="shared" si="37"/>
        <v>0</v>
      </c>
    </row>
    <row r="79" spans="1:15" x14ac:dyDescent="0.25">
      <c r="A79" s="217">
        <v>546</v>
      </c>
      <c r="B79" s="48" t="s">
        <v>703</v>
      </c>
      <c r="C79" s="25">
        <v>60</v>
      </c>
      <c r="D79" s="221" t="s">
        <v>5</v>
      </c>
      <c r="E79" s="42"/>
      <c r="F79" s="124"/>
      <c r="G79" s="125">
        <f t="shared" ref="G79:G95" si="38">C79*ROUND(F79,4)</f>
        <v>0</v>
      </c>
      <c r="H79" s="125">
        <f t="shared" ref="H79:H95" si="39">G79*0.095</f>
        <v>0</v>
      </c>
      <c r="I79" s="125">
        <f t="shared" ref="I79:I83" si="40">+G79+H79</f>
        <v>0</v>
      </c>
      <c r="J79" s="194"/>
      <c r="L79" s="246"/>
      <c r="M79" s="27"/>
      <c r="N79" s="28">
        <f t="shared" si="36"/>
        <v>0</v>
      </c>
      <c r="O79" s="28">
        <f t="shared" si="37"/>
        <v>0</v>
      </c>
    </row>
    <row r="80" spans="1:15" ht="27.6" x14ac:dyDescent="0.25">
      <c r="A80" s="217">
        <v>547</v>
      </c>
      <c r="B80" s="48" t="s">
        <v>707</v>
      </c>
      <c r="C80" s="25">
        <v>10</v>
      </c>
      <c r="D80" s="221" t="s">
        <v>5</v>
      </c>
      <c r="E80" s="42"/>
      <c r="F80" s="124"/>
      <c r="G80" s="125">
        <f t="shared" si="38"/>
        <v>0</v>
      </c>
      <c r="H80" s="125">
        <f t="shared" si="39"/>
        <v>0</v>
      </c>
      <c r="I80" s="125">
        <f t="shared" si="40"/>
        <v>0</v>
      </c>
      <c r="J80" s="194"/>
      <c r="L80" s="246"/>
      <c r="M80" s="27"/>
      <c r="N80" s="28">
        <f t="shared" si="36"/>
        <v>0</v>
      </c>
      <c r="O80" s="28">
        <f t="shared" si="37"/>
        <v>0</v>
      </c>
    </row>
    <row r="81" spans="1:15" x14ac:dyDescent="0.25">
      <c r="A81" s="217">
        <v>548</v>
      </c>
      <c r="B81" s="48" t="s">
        <v>705</v>
      </c>
      <c r="C81" s="25">
        <v>10</v>
      </c>
      <c r="D81" s="221" t="s">
        <v>5</v>
      </c>
      <c r="E81" s="42"/>
      <c r="F81" s="124"/>
      <c r="G81" s="125">
        <f t="shared" si="38"/>
        <v>0</v>
      </c>
      <c r="H81" s="125">
        <f t="shared" si="39"/>
        <v>0</v>
      </c>
      <c r="I81" s="125">
        <f t="shared" si="40"/>
        <v>0</v>
      </c>
      <c r="J81" s="194"/>
      <c r="L81" s="246"/>
      <c r="M81" s="27"/>
      <c r="N81" s="28">
        <f t="shared" si="36"/>
        <v>0</v>
      </c>
      <c r="O81" s="28">
        <f t="shared" si="37"/>
        <v>0</v>
      </c>
    </row>
    <row r="82" spans="1:15" x14ac:dyDescent="0.25">
      <c r="A82" s="217">
        <v>549</v>
      </c>
      <c r="B82" s="48" t="s">
        <v>704</v>
      </c>
      <c r="C82" s="25">
        <v>600</v>
      </c>
      <c r="D82" s="221" t="s">
        <v>5</v>
      </c>
      <c r="E82" s="42"/>
      <c r="F82" s="124"/>
      <c r="G82" s="125">
        <f t="shared" si="38"/>
        <v>0</v>
      </c>
      <c r="H82" s="125">
        <f t="shared" si="39"/>
        <v>0</v>
      </c>
      <c r="I82" s="125">
        <f t="shared" si="40"/>
        <v>0</v>
      </c>
      <c r="J82" s="194"/>
      <c r="L82" s="246"/>
      <c r="M82" s="27"/>
      <c r="N82" s="28">
        <f t="shared" si="36"/>
        <v>0</v>
      </c>
      <c r="O82" s="28">
        <f t="shared" si="37"/>
        <v>0</v>
      </c>
    </row>
    <row r="83" spans="1:15" x14ac:dyDescent="0.25">
      <c r="A83" s="217">
        <v>550</v>
      </c>
      <c r="B83" s="48" t="s">
        <v>714</v>
      </c>
      <c r="C83" s="25">
        <v>200</v>
      </c>
      <c r="D83" s="221" t="s">
        <v>5</v>
      </c>
      <c r="E83" s="42"/>
      <c r="F83" s="124"/>
      <c r="G83" s="125">
        <f t="shared" si="38"/>
        <v>0</v>
      </c>
      <c r="H83" s="125">
        <f t="shared" si="39"/>
        <v>0</v>
      </c>
      <c r="I83" s="125">
        <f t="shared" si="40"/>
        <v>0</v>
      </c>
      <c r="J83" s="194"/>
      <c r="L83" s="246"/>
      <c r="M83" s="27"/>
      <c r="N83" s="28">
        <f t="shared" si="36"/>
        <v>0</v>
      </c>
      <c r="O83" s="28">
        <f t="shared" si="37"/>
        <v>0</v>
      </c>
    </row>
    <row r="84" spans="1:15" x14ac:dyDescent="0.25">
      <c r="A84" s="217">
        <v>551</v>
      </c>
      <c r="B84" s="48" t="s">
        <v>708</v>
      </c>
      <c r="C84" s="25">
        <v>400</v>
      </c>
      <c r="D84" s="221" t="s">
        <v>5</v>
      </c>
      <c r="E84" s="42"/>
      <c r="F84" s="124"/>
      <c r="G84" s="125">
        <f t="shared" si="38"/>
        <v>0</v>
      </c>
      <c r="H84" s="125">
        <f t="shared" si="39"/>
        <v>0</v>
      </c>
      <c r="I84" s="125">
        <f>G84+H84</f>
        <v>0</v>
      </c>
      <c r="J84" s="194"/>
      <c r="L84" s="246"/>
      <c r="M84" s="27"/>
      <c r="N84" s="28">
        <f t="shared" si="36"/>
        <v>0</v>
      </c>
      <c r="O84" s="28">
        <f t="shared" si="37"/>
        <v>0</v>
      </c>
    </row>
    <row r="85" spans="1:15" x14ac:dyDescent="0.25">
      <c r="A85" s="217">
        <v>552</v>
      </c>
      <c r="B85" s="48" t="s">
        <v>706</v>
      </c>
      <c r="C85" s="25">
        <v>50</v>
      </c>
      <c r="D85" s="221" t="s">
        <v>5</v>
      </c>
      <c r="E85" s="42"/>
      <c r="F85" s="124"/>
      <c r="G85" s="125">
        <f t="shared" si="38"/>
        <v>0</v>
      </c>
      <c r="H85" s="125">
        <f t="shared" si="39"/>
        <v>0</v>
      </c>
      <c r="I85" s="125">
        <f>G85+H85</f>
        <v>0</v>
      </c>
      <c r="J85" s="194"/>
      <c r="L85" s="246"/>
      <c r="M85" s="27"/>
      <c r="N85" s="28">
        <f t="shared" si="36"/>
        <v>0</v>
      </c>
      <c r="O85" s="28">
        <f t="shared" si="37"/>
        <v>0</v>
      </c>
    </row>
    <row r="86" spans="1:15" ht="27.6" x14ac:dyDescent="0.25">
      <c r="A86" s="217">
        <v>553</v>
      </c>
      <c r="B86" s="48" t="s">
        <v>808</v>
      </c>
      <c r="C86" s="25">
        <v>155</v>
      </c>
      <c r="D86" s="221" t="s">
        <v>5</v>
      </c>
      <c r="E86" s="42"/>
      <c r="F86" s="124"/>
      <c r="G86" s="125">
        <f t="shared" si="38"/>
        <v>0</v>
      </c>
      <c r="H86" s="125">
        <f t="shared" si="39"/>
        <v>0</v>
      </c>
      <c r="I86" s="125">
        <f t="shared" ref="I86:I98" si="41">+G86+H86</f>
        <v>0</v>
      </c>
      <c r="J86" s="194"/>
      <c r="L86" s="246"/>
      <c r="M86" s="27"/>
      <c r="N86" s="28">
        <f t="shared" si="36"/>
        <v>0</v>
      </c>
      <c r="O86" s="28">
        <f t="shared" si="37"/>
        <v>0</v>
      </c>
    </row>
    <row r="87" spans="1:15" ht="27.6" x14ac:dyDescent="0.25">
      <c r="A87" s="217">
        <v>554</v>
      </c>
      <c r="B87" s="48" t="s">
        <v>809</v>
      </c>
      <c r="C87" s="25">
        <v>155</v>
      </c>
      <c r="D87" s="221" t="s">
        <v>5</v>
      </c>
      <c r="E87" s="42"/>
      <c r="F87" s="124"/>
      <c r="G87" s="125">
        <f t="shared" si="38"/>
        <v>0</v>
      </c>
      <c r="H87" s="125">
        <f t="shared" si="39"/>
        <v>0</v>
      </c>
      <c r="I87" s="125">
        <f t="shared" si="41"/>
        <v>0</v>
      </c>
      <c r="J87" s="194"/>
      <c r="L87" s="246"/>
      <c r="M87" s="27"/>
      <c r="N87" s="28">
        <f t="shared" si="36"/>
        <v>0</v>
      </c>
      <c r="O87" s="28">
        <f t="shared" si="37"/>
        <v>0</v>
      </c>
    </row>
    <row r="88" spans="1:15" ht="27.6" x14ac:dyDescent="0.25">
      <c r="A88" s="217">
        <v>555</v>
      </c>
      <c r="B88" s="48" t="s">
        <v>811</v>
      </c>
      <c r="C88" s="25">
        <v>50</v>
      </c>
      <c r="D88" s="221" t="s">
        <v>5</v>
      </c>
      <c r="E88" s="42"/>
      <c r="F88" s="124"/>
      <c r="G88" s="125">
        <f t="shared" si="38"/>
        <v>0</v>
      </c>
      <c r="H88" s="125">
        <f t="shared" si="39"/>
        <v>0</v>
      </c>
      <c r="I88" s="125">
        <f t="shared" si="41"/>
        <v>0</v>
      </c>
      <c r="J88" s="194"/>
      <c r="L88" s="246"/>
      <c r="M88" s="27"/>
      <c r="N88" s="28">
        <f t="shared" si="36"/>
        <v>0</v>
      </c>
      <c r="O88" s="28">
        <f t="shared" si="37"/>
        <v>0</v>
      </c>
    </row>
    <row r="89" spans="1:15" ht="27.6" x14ac:dyDescent="0.25">
      <c r="A89" s="217">
        <v>556</v>
      </c>
      <c r="B89" s="48" t="s">
        <v>810</v>
      </c>
      <c r="C89" s="25">
        <v>155</v>
      </c>
      <c r="D89" s="221" t="s">
        <v>5</v>
      </c>
      <c r="E89" s="42"/>
      <c r="F89" s="124"/>
      <c r="G89" s="125">
        <f t="shared" si="38"/>
        <v>0</v>
      </c>
      <c r="H89" s="125">
        <f t="shared" si="39"/>
        <v>0</v>
      </c>
      <c r="I89" s="125">
        <f t="shared" si="41"/>
        <v>0</v>
      </c>
      <c r="J89" s="194"/>
      <c r="L89" s="246"/>
      <c r="M89" s="27"/>
      <c r="N89" s="28">
        <f t="shared" si="36"/>
        <v>0</v>
      </c>
      <c r="O89" s="28">
        <f t="shared" si="37"/>
        <v>0</v>
      </c>
    </row>
    <row r="90" spans="1:15" ht="27.6" x14ac:dyDescent="0.25">
      <c r="A90" s="217">
        <v>557</v>
      </c>
      <c r="B90" s="48" t="s">
        <v>812</v>
      </c>
      <c r="C90" s="25">
        <v>50</v>
      </c>
      <c r="D90" s="221" t="s">
        <v>5</v>
      </c>
      <c r="E90" s="42"/>
      <c r="F90" s="124"/>
      <c r="G90" s="125">
        <f t="shared" si="38"/>
        <v>0</v>
      </c>
      <c r="H90" s="125">
        <f t="shared" si="39"/>
        <v>0</v>
      </c>
      <c r="I90" s="125">
        <f t="shared" si="41"/>
        <v>0</v>
      </c>
      <c r="J90" s="194"/>
      <c r="L90" s="246"/>
      <c r="M90" s="27"/>
      <c r="N90" s="28">
        <f t="shared" si="36"/>
        <v>0</v>
      </c>
      <c r="O90" s="28">
        <f t="shared" si="37"/>
        <v>0</v>
      </c>
    </row>
    <row r="91" spans="1:15" ht="27.6" x14ac:dyDescent="0.25">
      <c r="A91" s="217">
        <v>558</v>
      </c>
      <c r="B91" s="48" t="s">
        <v>813</v>
      </c>
      <c r="C91" s="25">
        <v>75</v>
      </c>
      <c r="D91" s="221" t="s">
        <v>5</v>
      </c>
      <c r="E91" s="42"/>
      <c r="F91" s="124"/>
      <c r="G91" s="125">
        <f t="shared" si="38"/>
        <v>0</v>
      </c>
      <c r="H91" s="125">
        <f t="shared" si="39"/>
        <v>0</v>
      </c>
      <c r="I91" s="125">
        <f t="shared" si="41"/>
        <v>0</v>
      </c>
      <c r="J91" s="194"/>
      <c r="L91" s="246"/>
      <c r="M91" s="27"/>
      <c r="N91" s="28">
        <f t="shared" si="36"/>
        <v>0</v>
      </c>
      <c r="O91" s="28">
        <f t="shared" si="37"/>
        <v>0</v>
      </c>
    </row>
    <row r="92" spans="1:15" ht="27.6" x14ac:dyDescent="0.25">
      <c r="A92" s="217">
        <v>559</v>
      </c>
      <c r="B92" s="48" t="s">
        <v>814</v>
      </c>
      <c r="C92" s="25">
        <v>50</v>
      </c>
      <c r="D92" s="221" t="s">
        <v>5</v>
      </c>
      <c r="E92" s="42"/>
      <c r="F92" s="124"/>
      <c r="G92" s="125">
        <f t="shared" si="38"/>
        <v>0</v>
      </c>
      <c r="H92" s="125">
        <f t="shared" si="39"/>
        <v>0</v>
      </c>
      <c r="I92" s="125">
        <f t="shared" si="41"/>
        <v>0</v>
      </c>
      <c r="J92" s="194"/>
      <c r="L92" s="246"/>
      <c r="M92" s="27"/>
      <c r="N92" s="28">
        <f t="shared" si="36"/>
        <v>0</v>
      </c>
      <c r="O92" s="28">
        <f t="shared" si="37"/>
        <v>0</v>
      </c>
    </row>
    <row r="93" spans="1:15" ht="27.6" x14ac:dyDescent="0.25">
      <c r="A93" s="217">
        <v>560</v>
      </c>
      <c r="B93" s="48" t="s">
        <v>815</v>
      </c>
      <c r="C93" s="25">
        <v>50</v>
      </c>
      <c r="D93" s="221" t="s">
        <v>5</v>
      </c>
      <c r="E93" s="42"/>
      <c r="F93" s="124"/>
      <c r="G93" s="125">
        <f t="shared" si="38"/>
        <v>0</v>
      </c>
      <c r="H93" s="125">
        <f t="shared" si="39"/>
        <v>0</v>
      </c>
      <c r="I93" s="125">
        <f t="shared" si="41"/>
        <v>0</v>
      </c>
      <c r="J93" s="194"/>
      <c r="L93" s="246"/>
      <c r="M93" s="27"/>
      <c r="N93" s="28">
        <f t="shared" si="36"/>
        <v>0</v>
      </c>
      <c r="O93" s="28">
        <f t="shared" si="37"/>
        <v>0</v>
      </c>
    </row>
    <row r="94" spans="1:15" ht="27.6" x14ac:dyDescent="0.25">
      <c r="A94" s="217">
        <v>561</v>
      </c>
      <c r="B94" s="48" t="s">
        <v>816</v>
      </c>
      <c r="C94" s="25">
        <v>150</v>
      </c>
      <c r="D94" s="221" t="s">
        <v>5</v>
      </c>
      <c r="E94" s="42"/>
      <c r="F94" s="124"/>
      <c r="G94" s="125">
        <f t="shared" si="38"/>
        <v>0</v>
      </c>
      <c r="H94" s="125">
        <f t="shared" si="39"/>
        <v>0</v>
      </c>
      <c r="I94" s="125">
        <f t="shared" si="41"/>
        <v>0</v>
      </c>
      <c r="J94" s="194"/>
      <c r="L94" s="246"/>
      <c r="M94" s="27"/>
      <c r="N94" s="28">
        <f t="shared" si="36"/>
        <v>0</v>
      </c>
      <c r="O94" s="28">
        <f t="shared" si="37"/>
        <v>0</v>
      </c>
    </row>
    <row r="95" spans="1:15" ht="27.6" x14ac:dyDescent="0.25">
      <c r="A95" s="217">
        <v>562</v>
      </c>
      <c r="B95" s="48" t="s">
        <v>817</v>
      </c>
      <c r="C95" s="25">
        <v>150</v>
      </c>
      <c r="D95" s="221" t="s">
        <v>5</v>
      </c>
      <c r="E95" s="42"/>
      <c r="F95" s="124"/>
      <c r="G95" s="125">
        <f t="shared" si="38"/>
        <v>0</v>
      </c>
      <c r="H95" s="125">
        <f t="shared" si="39"/>
        <v>0</v>
      </c>
      <c r="I95" s="125">
        <f t="shared" si="41"/>
        <v>0</v>
      </c>
      <c r="J95" s="194"/>
      <c r="L95" s="246"/>
      <c r="M95" s="27"/>
      <c r="N95" s="28">
        <f t="shared" si="36"/>
        <v>0</v>
      </c>
      <c r="O95" s="28">
        <f t="shared" si="37"/>
        <v>0</v>
      </c>
    </row>
    <row r="96" spans="1:15" ht="27.6" x14ac:dyDescent="0.25">
      <c r="A96" s="217">
        <v>563</v>
      </c>
      <c r="B96" s="48" t="s">
        <v>818</v>
      </c>
      <c r="C96" s="25">
        <v>50</v>
      </c>
      <c r="D96" s="221" t="s">
        <v>5</v>
      </c>
      <c r="E96" s="42"/>
      <c r="F96" s="124"/>
      <c r="G96" s="125">
        <f t="shared" ref="G96:G104" si="42">C96*ROUND(F96,4)</f>
        <v>0</v>
      </c>
      <c r="H96" s="125">
        <f t="shared" ref="H96:H104" si="43">G96*0.095</f>
        <v>0</v>
      </c>
      <c r="I96" s="125">
        <f t="shared" si="41"/>
        <v>0</v>
      </c>
      <c r="J96" s="194"/>
      <c r="L96" s="246"/>
      <c r="M96" s="27"/>
      <c r="N96" s="28">
        <f t="shared" si="36"/>
        <v>0</v>
      </c>
      <c r="O96" s="28">
        <f t="shared" si="37"/>
        <v>0</v>
      </c>
    </row>
    <row r="97" spans="1:15" x14ac:dyDescent="0.25">
      <c r="A97" s="217">
        <v>564</v>
      </c>
      <c r="B97" s="48" t="s">
        <v>820</v>
      </c>
      <c r="C97" s="25">
        <v>100</v>
      </c>
      <c r="D97" s="221" t="s">
        <v>5</v>
      </c>
      <c r="E97" s="42"/>
      <c r="F97" s="124"/>
      <c r="G97" s="125">
        <f t="shared" si="42"/>
        <v>0</v>
      </c>
      <c r="H97" s="125">
        <f t="shared" si="43"/>
        <v>0</v>
      </c>
      <c r="I97" s="125">
        <f t="shared" si="41"/>
        <v>0</v>
      </c>
      <c r="J97" s="194"/>
      <c r="L97" s="246"/>
      <c r="M97" s="27"/>
      <c r="N97" s="28">
        <f t="shared" si="36"/>
        <v>0</v>
      </c>
      <c r="O97" s="28">
        <f t="shared" si="37"/>
        <v>0</v>
      </c>
    </row>
    <row r="98" spans="1:15" x14ac:dyDescent="0.25">
      <c r="A98" s="217">
        <v>565</v>
      </c>
      <c r="B98" s="48" t="s">
        <v>819</v>
      </c>
      <c r="C98" s="25">
        <v>300</v>
      </c>
      <c r="D98" s="221" t="s">
        <v>5</v>
      </c>
      <c r="E98" s="42"/>
      <c r="F98" s="124"/>
      <c r="G98" s="125">
        <f t="shared" si="42"/>
        <v>0</v>
      </c>
      <c r="H98" s="125">
        <f t="shared" si="43"/>
        <v>0</v>
      </c>
      <c r="I98" s="125">
        <f t="shared" si="41"/>
        <v>0</v>
      </c>
      <c r="J98" s="194"/>
      <c r="L98" s="246"/>
      <c r="M98" s="27"/>
      <c r="N98" s="28">
        <f t="shared" si="36"/>
        <v>0</v>
      </c>
      <c r="O98" s="28">
        <f t="shared" si="37"/>
        <v>0</v>
      </c>
    </row>
    <row r="99" spans="1:15" x14ac:dyDescent="0.25">
      <c r="A99" s="217">
        <v>566</v>
      </c>
      <c r="B99" s="48" t="s">
        <v>821</v>
      </c>
      <c r="C99" s="25">
        <v>100</v>
      </c>
      <c r="D99" s="221" t="s">
        <v>5</v>
      </c>
      <c r="E99" s="42"/>
      <c r="F99" s="124"/>
      <c r="G99" s="125">
        <f t="shared" si="42"/>
        <v>0</v>
      </c>
      <c r="H99" s="125">
        <f t="shared" si="43"/>
        <v>0</v>
      </c>
      <c r="I99" s="125">
        <f>+G99+H99</f>
        <v>0</v>
      </c>
      <c r="J99" s="194"/>
      <c r="L99" s="246"/>
      <c r="M99" s="27"/>
      <c r="N99" s="28">
        <f t="shared" si="36"/>
        <v>0</v>
      </c>
      <c r="O99" s="28">
        <f t="shared" si="37"/>
        <v>0</v>
      </c>
    </row>
    <row r="100" spans="1:15" x14ac:dyDescent="0.25">
      <c r="A100" s="217">
        <v>567</v>
      </c>
      <c r="B100" s="48" t="s">
        <v>822</v>
      </c>
      <c r="C100" s="25">
        <v>100</v>
      </c>
      <c r="D100" s="221" t="s">
        <v>5</v>
      </c>
      <c r="E100" s="42"/>
      <c r="F100" s="124"/>
      <c r="G100" s="125">
        <f t="shared" si="42"/>
        <v>0</v>
      </c>
      <c r="H100" s="125">
        <f t="shared" si="43"/>
        <v>0</v>
      </c>
      <c r="I100" s="125">
        <f t="shared" ref="I100:I104" si="44">+G100+H100</f>
        <v>0</v>
      </c>
      <c r="J100" s="194"/>
      <c r="L100" s="246"/>
      <c r="M100" s="27"/>
      <c r="N100" s="28">
        <f t="shared" si="36"/>
        <v>0</v>
      </c>
      <c r="O100" s="28">
        <f t="shared" si="37"/>
        <v>0</v>
      </c>
    </row>
    <row r="101" spans="1:15" x14ac:dyDescent="0.25">
      <c r="A101" s="217">
        <v>568</v>
      </c>
      <c r="B101" s="48" t="s">
        <v>823</v>
      </c>
      <c r="C101" s="25">
        <v>100</v>
      </c>
      <c r="D101" s="221" t="s">
        <v>5</v>
      </c>
      <c r="E101" s="42"/>
      <c r="F101" s="124"/>
      <c r="G101" s="125">
        <f t="shared" si="42"/>
        <v>0</v>
      </c>
      <c r="H101" s="125">
        <f t="shared" si="43"/>
        <v>0</v>
      </c>
      <c r="I101" s="125">
        <f t="shared" si="44"/>
        <v>0</v>
      </c>
      <c r="J101" s="194"/>
      <c r="L101" s="246"/>
      <c r="M101" s="27"/>
      <c r="N101" s="28">
        <f t="shared" si="36"/>
        <v>0</v>
      </c>
      <c r="O101" s="28">
        <f t="shared" si="37"/>
        <v>0</v>
      </c>
    </row>
    <row r="102" spans="1:15" x14ac:dyDescent="0.25">
      <c r="A102" s="217">
        <v>569</v>
      </c>
      <c r="B102" s="48" t="s">
        <v>824</v>
      </c>
      <c r="C102" s="25">
        <v>100</v>
      </c>
      <c r="D102" s="221" t="s">
        <v>5</v>
      </c>
      <c r="E102" s="42"/>
      <c r="F102" s="124"/>
      <c r="G102" s="125">
        <f t="shared" si="42"/>
        <v>0</v>
      </c>
      <c r="H102" s="125">
        <f t="shared" si="43"/>
        <v>0</v>
      </c>
      <c r="I102" s="125">
        <f t="shared" si="44"/>
        <v>0</v>
      </c>
      <c r="J102" s="194"/>
      <c r="L102" s="246"/>
      <c r="M102" s="27"/>
      <c r="N102" s="28">
        <f t="shared" si="36"/>
        <v>0</v>
      </c>
      <c r="O102" s="28">
        <f t="shared" si="37"/>
        <v>0</v>
      </c>
    </row>
    <row r="103" spans="1:15" x14ac:dyDescent="0.25">
      <c r="A103" s="217">
        <v>570</v>
      </c>
      <c r="B103" s="48" t="s">
        <v>825</v>
      </c>
      <c r="C103" s="25">
        <v>100</v>
      </c>
      <c r="D103" s="221" t="s">
        <v>5</v>
      </c>
      <c r="E103" s="42"/>
      <c r="F103" s="124"/>
      <c r="G103" s="125">
        <f t="shared" si="42"/>
        <v>0</v>
      </c>
      <c r="H103" s="125">
        <f t="shared" si="43"/>
        <v>0</v>
      </c>
      <c r="I103" s="125">
        <f t="shared" si="44"/>
        <v>0</v>
      </c>
      <c r="J103" s="194"/>
      <c r="L103" s="246"/>
      <c r="M103" s="27"/>
      <c r="N103" s="28">
        <f t="shared" si="36"/>
        <v>0</v>
      </c>
      <c r="O103" s="28">
        <f t="shared" si="37"/>
        <v>0</v>
      </c>
    </row>
    <row r="104" spans="1:15" x14ac:dyDescent="0.25">
      <c r="A104" s="217">
        <v>571</v>
      </c>
      <c r="B104" s="48" t="s">
        <v>826</v>
      </c>
      <c r="C104" s="25">
        <v>100</v>
      </c>
      <c r="D104" s="221" t="s">
        <v>5</v>
      </c>
      <c r="E104" s="42"/>
      <c r="F104" s="124"/>
      <c r="G104" s="125">
        <f t="shared" si="42"/>
        <v>0</v>
      </c>
      <c r="H104" s="125">
        <f t="shared" si="43"/>
        <v>0</v>
      </c>
      <c r="I104" s="125">
        <f t="shared" si="44"/>
        <v>0</v>
      </c>
      <c r="J104" s="194"/>
      <c r="L104" s="246"/>
      <c r="M104" s="27"/>
      <c r="N104" s="28">
        <f t="shared" si="36"/>
        <v>0</v>
      </c>
      <c r="O104" s="28">
        <f t="shared" si="37"/>
        <v>0</v>
      </c>
    </row>
    <row r="105" spans="1:15" s="72" customFormat="1" ht="15" customHeight="1" x14ac:dyDescent="0.3">
      <c r="A105" s="25"/>
      <c r="B105" s="52" t="s">
        <v>658</v>
      </c>
      <c r="C105" s="95" t="s">
        <v>3</v>
      </c>
      <c r="D105" s="96" t="s">
        <v>3</v>
      </c>
      <c r="E105" s="96" t="s">
        <v>3</v>
      </c>
      <c r="F105" s="96" t="s">
        <v>3</v>
      </c>
      <c r="G105" s="54">
        <f>SUM(G71:G104)</f>
        <v>0</v>
      </c>
      <c r="H105" s="54">
        <f>SUM(H71:H104)</f>
        <v>0</v>
      </c>
      <c r="I105" s="54">
        <f>SUM(I71:I104)</f>
        <v>0</v>
      </c>
      <c r="J105" s="242">
        <f>SUM(J61:J104)</f>
        <v>0</v>
      </c>
      <c r="L105" s="246"/>
      <c r="M105" s="27"/>
      <c r="N105" s="46">
        <f>SUM(N71:N104)</f>
        <v>0</v>
      </c>
      <c r="O105" s="46">
        <f t="shared" ref="O105" si="45">SUM(O71:O104)</f>
        <v>0</v>
      </c>
    </row>
    <row r="106" spans="1:15" s="86" customFormat="1" ht="23.25" customHeight="1" x14ac:dyDescent="0.3">
      <c r="A106" s="74" t="s">
        <v>62</v>
      </c>
      <c r="B106" s="74"/>
      <c r="C106" s="74"/>
      <c r="D106" s="74"/>
      <c r="E106" s="74"/>
      <c r="F106" s="74"/>
      <c r="G106" s="74"/>
      <c r="H106" s="74"/>
      <c r="I106" s="74"/>
      <c r="L106" s="268"/>
      <c r="M106" s="7"/>
      <c r="N106" s="7"/>
      <c r="O106" s="7"/>
    </row>
    <row r="107" spans="1:15" s="74" customFormat="1" ht="12.75" customHeight="1" x14ac:dyDescent="0.25">
      <c r="A107" s="74" t="s">
        <v>195</v>
      </c>
      <c r="L107" s="268"/>
      <c r="M107" s="7"/>
      <c r="N107" s="7"/>
      <c r="O107" s="7"/>
    </row>
    <row r="108" spans="1:15" s="79" customFormat="1" ht="12.75" customHeight="1" x14ac:dyDescent="0.25">
      <c r="A108" s="79" t="s">
        <v>196</v>
      </c>
      <c r="L108" s="268"/>
      <c r="M108" s="7"/>
      <c r="N108" s="7"/>
      <c r="O108" s="7"/>
    </row>
    <row r="109" spans="1:15" s="79" customFormat="1" ht="15" customHeight="1" x14ac:dyDescent="0.25">
      <c r="A109" s="79" t="s">
        <v>197</v>
      </c>
      <c r="L109" s="268"/>
      <c r="M109" s="7"/>
      <c r="N109" s="7"/>
      <c r="O109" s="7"/>
    </row>
    <row r="110" spans="1:15" s="79" customFormat="1" ht="15" customHeight="1" x14ac:dyDescent="0.25">
      <c r="A110" s="79" t="s">
        <v>198</v>
      </c>
      <c r="L110" s="268"/>
      <c r="M110" s="7"/>
      <c r="N110" s="7"/>
      <c r="O110" s="7"/>
    </row>
    <row r="111" spans="1:15" s="79" customFormat="1" ht="15" customHeight="1" x14ac:dyDescent="0.25">
      <c r="A111" s="79" t="s">
        <v>199</v>
      </c>
      <c r="L111" s="268"/>
      <c r="M111" s="7"/>
      <c r="N111" s="7"/>
      <c r="O111" s="7"/>
    </row>
    <row r="112" spans="1:15" s="112" customFormat="1" ht="13.2" customHeight="1" x14ac:dyDescent="0.25">
      <c r="A112" s="79" t="s">
        <v>200</v>
      </c>
      <c r="B112" s="79"/>
      <c r="C112" s="79"/>
      <c r="D112" s="79"/>
      <c r="E112" s="79"/>
      <c r="F112" s="79"/>
      <c r="G112" s="79"/>
      <c r="H112" s="79"/>
      <c r="I112" s="79"/>
      <c r="L112" s="268"/>
      <c r="M112" s="7"/>
      <c r="N112" s="7"/>
      <c r="O112" s="7"/>
    </row>
    <row r="113" spans="1:15" s="112" customFormat="1" ht="48.75" customHeight="1" x14ac:dyDescent="0.25">
      <c r="A113" s="79" t="s">
        <v>934</v>
      </c>
      <c r="B113" s="79"/>
      <c r="C113" s="79"/>
      <c r="D113" s="79"/>
      <c r="E113" s="79"/>
      <c r="F113" s="79"/>
      <c r="G113" s="79"/>
      <c r="H113" s="79"/>
      <c r="I113" s="79"/>
      <c r="L113" s="268"/>
      <c r="M113" s="7"/>
      <c r="N113" s="7"/>
      <c r="O113" s="7"/>
    </row>
    <row r="114" spans="1:15" s="112" customFormat="1" x14ac:dyDescent="0.25">
      <c r="A114" s="84"/>
      <c r="B114" s="84"/>
      <c r="C114" s="84"/>
      <c r="D114" s="84"/>
      <c r="E114" s="84"/>
      <c r="F114" s="84"/>
      <c r="G114" s="84"/>
      <c r="H114" s="84"/>
      <c r="I114" s="84"/>
      <c r="L114" s="268"/>
      <c r="M114" s="7"/>
      <c r="N114" s="7"/>
      <c r="O114" s="7"/>
    </row>
    <row r="115" spans="1:15" s="86" customFormat="1" ht="13.95" customHeight="1" x14ac:dyDescent="0.3">
      <c r="A115" s="86" t="s">
        <v>928</v>
      </c>
      <c r="L115" s="268"/>
      <c r="M115" s="7"/>
      <c r="N115" s="7"/>
      <c r="O115" s="7"/>
    </row>
    <row r="116" spans="1:15" ht="12.75" customHeight="1" x14ac:dyDescent="0.3">
      <c r="A116" s="168"/>
      <c r="B116" s="168"/>
      <c r="C116" s="169"/>
      <c r="D116" s="143"/>
      <c r="E116" s="144"/>
      <c r="F116" s="170"/>
      <c r="G116" s="144"/>
      <c r="H116" s="144"/>
      <c r="I116" s="144"/>
      <c r="J116" s="144"/>
    </row>
    <row r="117" spans="1:15" ht="12.75" customHeight="1" x14ac:dyDescent="0.25">
      <c r="A117" s="289" t="s">
        <v>917</v>
      </c>
      <c r="B117" s="289"/>
      <c r="C117" s="289"/>
      <c r="D117" s="289"/>
      <c r="E117" s="289"/>
      <c r="F117" s="289"/>
      <c r="G117" s="289"/>
      <c r="H117" s="289"/>
      <c r="I117" s="289"/>
      <c r="J117" s="289"/>
      <c r="K117" s="289"/>
      <c r="L117" s="289"/>
      <c r="M117" s="289"/>
      <c r="N117" s="289"/>
      <c r="O117" s="289"/>
    </row>
    <row r="118" spans="1:15" ht="12.75" customHeight="1" x14ac:dyDescent="0.25">
      <c r="A118" s="243"/>
      <c r="B118" s="8"/>
      <c r="C118" s="8"/>
      <c r="D118" s="8"/>
      <c r="E118" s="8"/>
      <c r="F118" s="8"/>
      <c r="G118" s="8"/>
      <c r="H118" s="8"/>
      <c r="I118" s="8"/>
    </row>
    <row r="119" spans="1:15" ht="12.75" customHeight="1" x14ac:dyDescent="0.25">
      <c r="A119" s="243"/>
      <c r="B119" s="8"/>
      <c r="C119" s="8"/>
      <c r="D119" s="8"/>
      <c r="E119" s="8"/>
      <c r="F119" s="8"/>
      <c r="G119" s="8"/>
      <c r="H119" s="8"/>
      <c r="I119" s="8"/>
    </row>
    <row r="120" spans="1:15" ht="12.75" customHeight="1" x14ac:dyDescent="0.25">
      <c r="A120" s="243"/>
      <c r="B120" s="8"/>
      <c r="C120" s="8"/>
      <c r="D120" s="8"/>
      <c r="E120" s="8"/>
      <c r="F120" s="8"/>
      <c r="G120" s="8"/>
      <c r="H120" s="8"/>
      <c r="I120" s="8"/>
    </row>
    <row r="121" spans="1:15" ht="12.75" customHeight="1" x14ac:dyDescent="0.25">
      <c r="A121" s="243"/>
      <c r="B121" s="8"/>
      <c r="C121" s="8"/>
      <c r="D121" s="8"/>
      <c r="E121" s="8"/>
      <c r="F121" s="8"/>
      <c r="G121" s="8"/>
      <c r="H121" s="8"/>
      <c r="I121" s="8"/>
    </row>
    <row r="122" spans="1:15" ht="12.75" customHeight="1" x14ac:dyDescent="0.25">
      <c r="A122" s="243"/>
      <c r="B122" s="8"/>
      <c r="C122" s="8"/>
      <c r="D122" s="8"/>
      <c r="E122" s="8"/>
      <c r="F122" s="8"/>
      <c r="G122" s="8"/>
      <c r="H122" s="8"/>
      <c r="I122" s="8"/>
    </row>
    <row r="123" spans="1:15" ht="12.75" customHeight="1" x14ac:dyDescent="0.25">
      <c r="A123" s="243"/>
      <c r="B123" s="8"/>
      <c r="C123" s="8"/>
      <c r="D123" s="8"/>
      <c r="E123" s="8"/>
      <c r="F123" s="8"/>
      <c r="G123" s="8"/>
      <c r="H123" s="8"/>
      <c r="I123" s="8"/>
    </row>
    <row r="124" spans="1:15" ht="12.75" customHeight="1" x14ac:dyDescent="0.25">
      <c r="A124" s="243"/>
      <c r="B124" s="89"/>
      <c r="C124" s="89"/>
      <c r="D124" s="89"/>
      <c r="E124" s="89"/>
      <c r="F124" s="89"/>
      <c r="G124" s="89"/>
      <c r="H124" s="89"/>
      <c r="I124" s="89"/>
    </row>
    <row r="125" spans="1:15" x14ac:dyDescent="0.25">
      <c r="A125" s="243"/>
      <c r="B125" s="89"/>
      <c r="C125" s="89"/>
      <c r="D125" s="89"/>
      <c r="E125" s="89"/>
      <c r="F125" s="89"/>
      <c r="G125" s="89"/>
      <c r="H125" s="89"/>
      <c r="I125" s="89"/>
    </row>
    <row r="126" spans="1:15" x14ac:dyDescent="0.25">
      <c r="A126" s="243"/>
      <c r="B126" s="89"/>
      <c r="C126" s="90"/>
      <c r="D126" s="91"/>
      <c r="E126" s="12"/>
      <c r="F126" s="12"/>
      <c r="G126" s="12"/>
      <c r="H126" s="12"/>
      <c r="I126" s="12"/>
    </row>
    <row r="127" spans="1:15" x14ac:dyDescent="0.25">
      <c r="A127" s="243"/>
      <c r="B127" s="8"/>
      <c r="C127" s="9"/>
      <c r="D127" s="10"/>
      <c r="E127" s="92"/>
      <c r="F127" s="92"/>
      <c r="G127" s="92"/>
      <c r="H127" s="92"/>
      <c r="I127" s="92"/>
    </row>
    <row r="128" spans="1:15" x14ac:dyDescent="0.25">
      <c r="A128" s="214"/>
      <c r="B128" s="8"/>
      <c r="C128" s="8"/>
      <c r="D128" s="8"/>
      <c r="E128" s="8"/>
      <c r="F128" s="8"/>
      <c r="G128" s="8"/>
      <c r="H128" s="8"/>
      <c r="I128" s="8"/>
    </row>
  </sheetData>
  <sheetProtection algorithmName="SHA-512" hashValue="bU9VO20/fRQriqeruepWkpazemjc5gKNVPEcVVs/xKZSbQ3Lqtb5mAGtOgUAO1iyMrQ/Wzgn+bRWR204c9sGTw==" saltValue="799o/Euy5D1Bl1D1S/7lzQ==" spinCount="100000" sheet="1" selectLockedCells="1"/>
  <sortState ref="B23:B37">
    <sortCondition ref="B23"/>
  </sortState>
  <mergeCells count="6">
    <mergeCell ref="A117:O117"/>
    <mergeCell ref="L22:O22"/>
    <mergeCell ref="L39:O39"/>
    <mergeCell ref="L50:O50"/>
    <mergeCell ref="L60:O60"/>
    <mergeCell ref="L70:O70"/>
  </mergeCells>
  <phoneticPr fontId="4" type="noConversion"/>
  <dataValidations count="1">
    <dataValidation type="whole" operator="equal" allowBlank="1" showInputMessage="1" showErrorMessage="1" sqref="J61:J68 J8:J20 J23:J37 J40:J48 J51:J58 J71:J104" xr:uid="{00000000-0002-0000-0B00-000000000000}">
      <formula1>1</formula1>
    </dataValidation>
  </dataValidations>
  <pageMargins left="0.70866141732283472" right="0.70866141732283472" top="0.74803149606299213" bottom="0.74803149606299213" header="0.31496062992125984" footer="0.31496062992125984"/>
  <pageSetup paperSize="9" scale="8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O120"/>
  <sheetViews>
    <sheetView zoomScaleNormal="100" zoomScaleSheetLayoutView="100" workbookViewId="0">
      <pane ySplit="6" topLeftCell="A7" activePane="bottomLeft" state="frozen"/>
      <selection pane="bottomLeft"/>
    </sheetView>
  </sheetViews>
  <sheetFormatPr defaultColWidth="9.33203125" defaultRowHeight="13.8" x14ac:dyDescent="0.25"/>
  <cols>
    <col min="1" max="1" width="5.44140625" style="119" customWidth="1"/>
    <col min="2" max="2" width="45.44140625" style="119" customWidth="1"/>
    <col min="3" max="3" width="9.6640625" style="190" customWidth="1"/>
    <col min="4" max="4" width="7.44140625" style="119" customWidth="1"/>
    <col min="5" max="5" width="15.44140625" style="119" customWidth="1"/>
    <col min="6" max="6" width="11.6640625" style="119" customWidth="1"/>
    <col min="7" max="7" width="12.33203125" style="119" customWidth="1"/>
    <col min="8" max="8" width="10.33203125" style="119" customWidth="1"/>
    <col min="9" max="9" width="12.44140625" style="119" customWidth="1"/>
    <col min="10" max="10" width="12.33203125" style="119" customWidth="1"/>
    <col min="11" max="11" width="9.33203125" style="119"/>
    <col min="12" max="12" width="9.33203125" style="268"/>
    <col min="13" max="13" width="0" style="7" hidden="1" customWidth="1"/>
    <col min="14" max="15" width="9.33203125" style="7"/>
    <col min="16" max="16384" width="9.33203125" style="119"/>
  </cols>
  <sheetData>
    <row r="1" spans="1:15" s="7" customFormat="1" x14ac:dyDescent="0.25">
      <c r="A1" s="7" t="s">
        <v>6</v>
      </c>
      <c r="B1" s="8"/>
      <c r="C1" s="213"/>
      <c r="D1" s="214"/>
      <c r="E1" s="11" t="s">
        <v>930</v>
      </c>
      <c r="F1" s="106"/>
      <c r="G1" s="106"/>
      <c r="H1" s="106"/>
      <c r="I1" s="106"/>
      <c r="J1" s="106"/>
      <c r="L1" s="267"/>
    </row>
    <row r="2" spans="1:15" x14ac:dyDescent="0.25">
      <c r="A2" s="7"/>
      <c r="B2" s="8"/>
      <c r="C2" s="245"/>
      <c r="D2" s="10"/>
      <c r="E2" s="92"/>
      <c r="F2" s="92"/>
      <c r="G2" s="92"/>
      <c r="H2" s="92"/>
      <c r="I2" s="92"/>
    </row>
    <row r="3" spans="1:15" x14ac:dyDescent="0.25">
      <c r="A3" s="14" t="s">
        <v>122</v>
      </c>
      <c r="B3" s="14"/>
      <c r="C3" s="14"/>
      <c r="D3" s="14"/>
      <c r="E3" s="14"/>
      <c r="F3" s="14"/>
      <c r="G3" s="14"/>
      <c r="H3" s="14"/>
      <c r="I3" s="14"/>
    </row>
    <row r="4" spans="1:15" x14ac:dyDescent="0.25">
      <c r="A4" s="7"/>
      <c r="B4" s="8"/>
      <c r="C4" s="245"/>
      <c r="D4" s="10"/>
      <c r="E4" s="92"/>
      <c r="F4" s="92"/>
      <c r="G4" s="92"/>
      <c r="H4" s="92"/>
      <c r="I4" s="92"/>
    </row>
    <row r="5" spans="1:15" s="8" customFormat="1" ht="52.8" x14ac:dyDescent="0.25">
      <c r="A5" s="16" t="s">
        <v>2</v>
      </c>
      <c r="B5" s="16" t="s">
        <v>0</v>
      </c>
      <c r="C5" s="17" t="s">
        <v>1</v>
      </c>
      <c r="D5" s="17" t="s">
        <v>98</v>
      </c>
      <c r="E5" s="18" t="s">
        <v>4</v>
      </c>
      <c r="F5" s="18" t="s">
        <v>94</v>
      </c>
      <c r="G5" s="18" t="s">
        <v>95</v>
      </c>
      <c r="H5" s="18" t="s">
        <v>96</v>
      </c>
      <c r="I5" s="18" t="s">
        <v>97</v>
      </c>
      <c r="J5" s="18" t="s">
        <v>204</v>
      </c>
      <c r="L5" s="269" t="s">
        <v>913</v>
      </c>
      <c r="M5" s="18" t="s">
        <v>912</v>
      </c>
      <c r="N5" s="18" t="s">
        <v>914</v>
      </c>
      <c r="O5" s="18" t="s">
        <v>915</v>
      </c>
    </row>
    <row r="6" spans="1:15" s="7" customFormat="1" ht="26.4" x14ac:dyDescent="0.25">
      <c r="A6" s="16">
        <v>1</v>
      </c>
      <c r="B6" s="16">
        <v>2</v>
      </c>
      <c r="C6" s="17">
        <v>3</v>
      </c>
      <c r="D6" s="17">
        <v>4</v>
      </c>
      <c r="E6" s="17">
        <v>5</v>
      </c>
      <c r="F6" s="17">
        <v>6</v>
      </c>
      <c r="G6" s="17" t="s">
        <v>58</v>
      </c>
      <c r="H6" s="18" t="s">
        <v>59</v>
      </c>
      <c r="I6" s="17" t="s">
        <v>60</v>
      </c>
      <c r="J6" s="17">
        <v>10</v>
      </c>
      <c r="L6" s="268"/>
    </row>
    <row r="7" spans="1:15" ht="16.5" customHeight="1" x14ac:dyDescent="0.25">
      <c r="A7" s="20" t="s">
        <v>858</v>
      </c>
      <c r="B7" s="21"/>
      <c r="C7" s="21"/>
      <c r="D7" s="21"/>
      <c r="E7" s="21"/>
      <c r="F7" s="21"/>
      <c r="G7" s="21"/>
      <c r="H7" s="21"/>
      <c r="I7" s="21"/>
      <c r="J7" s="47"/>
    </row>
    <row r="8" spans="1:15" x14ac:dyDescent="0.25">
      <c r="A8" s="48">
        <v>572</v>
      </c>
      <c r="B8" s="48" t="s">
        <v>827</v>
      </c>
      <c r="C8" s="246">
        <v>2</v>
      </c>
      <c r="D8" s="25" t="s">
        <v>5</v>
      </c>
      <c r="E8" s="125"/>
      <c r="F8" s="124"/>
      <c r="G8" s="125">
        <f>C8*ROUND(F8,4)</f>
        <v>0</v>
      </c>
      <c r="H8" s="125">
        <f>G8*0.095</f>
        <v>0</v>
      </c>
      <c r="I8" s="125">
        <f>+G8+H8</f>
        <v>0</v>
      </c>
      <c r="J8" s="194"/>
      <c r="L8" s="246"/>
      <c r="M8" s="27"/>
      <c r="N8" s="28">
        <f>M8</f>
        <v>0</v>
      </c>
      <c r="O8" s="28">
        <f>N8+(N8*0.095)</f>
        <v>0</v>
      </c>
    </row>
    <row r="9" spans="1:15" x14ac:dyDescent="0.25">
      <c r="A9" s="48">
        <v>573</v>
      </c>
      <c r="B9" s="232" t="s">
        <v>609</v>
      </c>
      <c r="C9" s="246">
        <v>1</v>
      </c>
      <c r="D9" s="25" t="s">
        <v>5</v>
      </c>
      <c r="E9" s="125"/>
      <c r="F9" s="124"/>
      <c r="G9" s="125">
        <f t="shared" ref="G9:G93" si="0">C9*ROUND(F9,4)</f>
        <v>0</v>
      </c>
      <c r="H9" s="125">
        <f t="shared" ref="H9:H73" si="1">G9*0.095</f>
        <v>0</v>
      </c>
      <c r="I9" s="125">
        <f t="shared" ref="I9:I73" si="2">+G9+H9</f>
        <v>0</v>
      </c>
      <c r="J9" s="194"/>
      <c r="L9" s="246"/>
      <c r="M9" s="27"/>
      <c r="N9" s="28">
        <f t="shared" ref="N9:N72" si="3">M9</f>
        <v>0</v>
      </c>
      <c r="O9" s="28">
        <f t="shared" ref="O9:O72" si="4">N9+(N9*0.095)</f>
        <v>0</v>
      </c>
    </row>
    <row r="10" spans="1:15" x14ac:dyDescent="0.25">
      <c r="A10" s="48">
        <v>574</v>
      </c>
      <c r="B10" s="220" t="s">
        <v>19</v>
      </c>
      <c r="C10" s="246">
        <v>4</v>
      </c>
      <c r="D10" s="25" t="s">
        <v>5</v>
      </c>
      <c r="E10" s="125"/>
      <c r="F10" s="124"/>
      <c r="G10" s="125">
        <f t="shared" si="0"/>
        <v>0</v>
      </c>
      <c r="H10" s="125">
        <f t="shared" si="1"/>
        <v>0</v>
      </c>
      <c r="I10" s="125">
        <f t="shared" si="2"/>
        <v>0</v>
      </c>
      <c r="J10" s="194"/>
      <c r="L10" s="246"/>
      <c r="M10" s="27"/>
      <c r="N10" s="28">
        <f t="shared" si="3"/>
        <v>0</v>
      </c>
      <c r="O10" s="28">
        <f t="shared" si="4"/>
        <v>0</v>
      </c>
    </row>
    <row r="11" spans="1:15" x14ac:dyDescent="0.25">
      <c r="A11" s="48">
        <v>575</v>
      </c>
      <c r="B11" s="48" t="s">
        <v>614</v>
      </c>
      <c r="C11" s="246">
        <v>5</v>
      </c>
      <c r="D11" s="25" t="s">
        <v>5</v>
      </c>
      <c r="E11" s="125"/>
      <c r="F11" s="124"/>
      <c r="G11" s="125">
        <f t="shared" si="0"/>
        <v>0</v>
      </c>
      <c r="H11" s="125">
        <f t="shared" si="1"/>
        <v>0</v>
      </c>
      <c r="I11" s="125">
        <f t="shared" si="2"/>
        <v>0</v>
      </c>
      <c r="J11" s="194"/>
      <c r="L11" s="246"/>
      <c r="M11" s="27"/>
      <c r="N11" s="28">
        <f t="shared" si="3"/>
        <v>0</v>
      </c>
      <c r="O11" s="28">
        <f t="shared" si="4"/>
        <v>0</v>
      </c>
    </row>
    <row r="12" spans="1:15" x14ac:dyDescent="0.25">
      <c r="A12" s="48">
        <v>576</v>
      </c>
      <c r="B12" s="220" t="s">
        <v>263</v>
      </c>
      <c r="C12" s="246">
        <v>3</v>
      </c>
      <c r="D12" s="25" t="s">
        <v>5</v>
      </c>
      <c r="E12" s="125"/>
      <c r="F12" s="124"/>
      <c r="G12" s="125">
        <f t="shared" si="0"/>
        <v>0</v>
      </c>
      <c r="H12" s="125">
        <f t="shared" si="1"/>
        <v>0</v>
      </c>
      <c r="I12" s="125">
        <f t="shared" si="2"/>
        <v>0</v>
      </c>
      <c r="J12" s="194"/>
      <c r="L12" s="246"/>
      <c r="M12" s="27"/>
      <c r="N12" s="28">
        <f t="shared" si="3"/>
        <v>0</v>
      </c>
      <c r="O12" s="28">
        <f t="shared" si="4"/>
        <v>0</v>
      </c>
    </row>
    <row r="13" spans="1:15" x14ac:dyDescent="0.25">
      <c r="A13" s="48">
        <v>577</v>
      </c>
      <c r="B13" s="192" t="s">
        <v>260</v>
      </c>
      <c r="C13" s="246">
        <v>1</v>
      </c>
      <c r="D13" s="25" t="s">
        <v>5</v>
      </c>
      <c r="E13" s="125"/>
      <c r="F13" s="124"/>
      <c r="G13" s="125">
        <f>C13*ROUND(F13,4)</f>
        <v>0</v>
      </c>
      <c r="H13" s="125">
        <f t="shared" si="1"/>
        <v>0</v>
      </c>
      <c r="I13" s="125">
        <f t="shared" si="2"/>
        <v>0</v>
      </c>
      <c r="J13" s="194"/>
      <c r="L13" s="246"/>
      <c r="M13" s="27"/>
      <c r="N13" s="28">
        <f t="shared" si="3"/>
        <v>0</v>
      </c>
      <c r="O13" s="28">
        <f t="shared" si="4"/>
        <v>0</v>
      </c>
    </row>
    <row r="14" spans="1:15" ht="21" customHeight="1" x14ac:dyDescent="0.25">
      <c r="A14" s="48">
        <v>578</v>
      </c>
      <c r="B14" s="48" t="s">
        <v>615</v>
      </c>
      <c r="C14" s="246">
        <v>1</v>
      </c>
      <c r="D14" s="25" t="s">
        <v>5</v>
      </c>
      <c r="E14" s="125"/>
      <c r="F14" s="124"/>
      <c r="G14" s="125">
        <f t="shared" si="0"/>
        <v>0</v>
      </c>
      <c r="H14" s="125">
        <f>G14*0.22</f>
        <v>0</v>
      </c>
      <c r="I14" s="125">
        <f t="shared" si="2"/>
        <v>0</v>
      </c>
      <c r="J14" s="194"/>
      <c r="L14" s="246"/>
      <c r="M14" s="27"/>
      <c r="N14" s="28">
        <f t="shared" si="3"/>
        <v>0</v>
      </c>
      <c r="O14" s="28">
        <f>N14+(N14*0.22)</f>
        <v>0</v>
      </c>
    </row>
    <row r="15" spans="1:15" ht="21" customHeight="1" x14ac:dyDescent="0.25">
      <c r="A15" s="48">
        <v>579</v>
      </c>
      <c r="B15" s="48" t="s">
        <v>616</v>
      </c>
      <c r="C15" s="246">
        <v>3</v>
      </c>
      <c r="D15" s="25" t="s">
        <v>5</v>
      </c>
      <c r="E15" s="125"/>
      <c r="F15" s="124"/>
      <c r="G15" s="125">
        <f>C15*ROUND(F15,4)</f>
        <v>0</v>
      </c>
      <c r="H15" s="125">
        <f t="shared" si="1"/>
        <v>0</v>
      </c>
      <c r="I15" s="125">
        <f t="shared" si="2"/>
        <v>0</v>
      </c>
      <c r="J15" s="194"/>
      <c r="L15" s="246"/>
      <c r="M15" s="27"/>
      <c r="N15" s="28">
        <f t="shared" si="3"/>
        <v>0</v>
      </c>
      <c r="O15" s="28">
        <f t="shared" si="4"/>
        <v>0</v>
      </c>
    </row>
    <row r="16" spans="1:15" ht="17.25" customHeight="1" x14ac:dyDescent="0.25">
      <c r="A16" s="48">
        <v>580</v>
      </c>
      <c r="B16" s="48" t="s">
        <v>187</v>
      </c>
      <c r="C16" s="246">
        <v>10</v>
      </c>
      <c r="D16" s="25" t="s">
        <v>5</v>
      </c>
      <c r="E16" s="125"/>
      <c r="F16" s="124"/>
      <c r="G16" s="125">
        <f t="shared" si="0"/>
        <v>0</v>
      </c>
      <c r="H16" s="125">
        <f t="shared" si="1"/>
        <v>0</v>
      </c>
      <c r="I16" s="125">
        <f t="shared" si="2"/>
        <v>0</v>
      </c>
      <c r="J16" s="194"/>
      <c r="L16" s="246"/>
      <c r="M16" s="27"/>
      <c r="N16" s="28">
        <f t="shared" si="3"/>
        <v>0</v>
      </c>
      <c r="O16" s="28">
        <f t="shared" si="4"/>
        <v>0</v>
      </c>
    </row>
    <row r="17" spans="1:15" ht="21" customHeight="1" x14ac:dyDescent="0.25">
      <c r="A17" s="48">
        <v>581</v>
      </c>
      <c r="B17" s="220" t="s">
        <v>593</v>
      </c>
      <c r="C17" s="49">
        <v>20</v>
      </c>
      <c r="D17" s="32" t="s">
        <v>5</v>
      </c>
      <c r="E17" s="125"/>
      <c r="F17" s="124"/>
      <c r="G17" s="125">
        <f t="shared" si="0"/>
        <v>0</v>
      </c>
      <c r="H17" s="125">
        <f t="shared" si="1"/>
        <v>0</v>
      </c>
      <c r="I17" s="125">
        <f t="shared" si="2"/>
        <v>0</v>
      </c>
      <c r="J17" s="194"/>
      <c r="L17" s="246"/>
      <c r="M17" s="27"/>
      <c r="N17" s="28">
        <f t="shared" si="3"/>
        <v>0</v>
      </c>
      <c r="O17" s="28">
        <f t="shared" si="4"/>
        <v>0</v>
      </c>
    </row>
    <row r="18" spans="1:15" x14ac:dyDescent="0.25">
      <c r="A18" s="48">
        <v>582</v>
      </c>
      <c r="B18" s="48" t="s">
        <v>186</v>
      </c>
      <c r="C18" s="246">
        <v>10</v>
      </c>
      <c r="D18" s="25" t="s">
        <v>5</v>
      </c>
      <c r="E18" s="125"/>
      <c r="F18" s="124"/>
      <c r="G18" s="125">
        <f t="shared" si="0"/>
        <v>0</v>
      </c>
      <c r="H18" s="125">
        <f t="shared" si="1"/>
        <v>0</v>
      </c>
      <c r="I18" s="125">
        <f t="shared" si="2"/>
        <v>0</v>
      </c>
      <c r="J18" s="194"/>
      <c r="L18" s="246"/>
      <c r="M18" s="27"/>
      <c r="N18" s="28">
        <f t="shared" si="3"/>
        <v>0</v>
      </c>
      <c r="O18" s="28">
        <f t="shared" si="4"/>
        <v>0</v>
      </c>
    </row>
    <row r="19" spans="1:15" x14ac:dyDescent="0.25">
      <c r="A19" s="48">
        <v>583</v>
      </c>
      <c r="B19" s="48" t="s">
        <v>185</v>
      </c>
      <c r="C19" s="246">
        <v>10</v>
      </c>
      <c r="D19" s="25" t="s">
        <v>5</v>
      </c>
      <c r="E19" s="125"/>
      <c r="F19" s="124"/>
      <c r="G19" s="125">
        <f t="shared" si="0"/>
        <v>0</v>
      </c>
      <c r="H19" s="125">
        <f t="shared" si="1"/>
        <v>0</v>
      </c>
      <c r="I19" s="125">
        <f t="shared" si="2"/>
        <v>0</v>
      </c>
      <c r="J19" s="194"/>
      <c r="L19" s="246"/>
      <c r="M19" s="27"/>
      <c r="N19" s="28">
        <f t="shared" si="3"/>
        <v>0</v>
      </c>
      <c r="O19" s="28">
        <f t="shared" si="4"/>
        <v>0</v>
      </c>
    </row>
    <row r="20" spans="1:15" ht="27.6" x14ac:dyDescent="0.25">
      <c r="A20" s="48">
        <v>584</v>
      </c>
      <c r="B20" s="220" t="s">
        <v>591</v>
      </c>
      <c r="C20" s="246">
        <v>30</v>
      </c>
      <c r="D20" s="25" t="s">
        <v>5</v>
      </c>
      <c r="E20" s="125"/>
      <c r="F20" s="124"/>
      <c r="G20" s="125">
        <f t="shared" si="0"/>
        <v>0</v>
      </c>
      <c r="H20" s="125">
        <f t="shared" si="1"/>
        <v>0</v>
      </c>
      <c r="I20" s="125">
        <f t="shared" si="2"/>
        <v>0</v>
      </c>
      <c r="J20" s="194"/>
      <c r="L20" s="246"/>
      <c r="M20" s="27"/>
      <c r="N20" s="28">
        <f t="shared" si="3"/>
        <v>0</v>
      </c>
      <c r="O20" s="28">
        <f t="shared" si="4"/>
        <v>0</v>
      </c>
    </row>
    <row r="21" spans="1:15" ht="27.6" x14ac:dyDescent="0.25">
      <c r="A21" s="48">
        <v>585</v>
      </c>
      <c r="B21" s="195" t="s">
        <v>590</v>
      </c>
      <c r="C21" s="246">
        <v>20</v>
      </c>
      <c r="D21" s="25" t="s">
        <v>5</v>
      </c>
      <c r="E21" s="125"/>
      <c r="F21" s="124"/>
      <c r="G21" s="125">
        <f t="shared" si="0"/>
        <v>0</v>
      </c>
      <c r="H21" s="125">
        <f t="shared" si="1"/>
        <v>0</v>
      </c>
      <c r="I21" s="125">
        <f t="shared" si="2"/>
        <v>0</v>
      </c>
      <c r="J21" s="194"/>
      <c r="L21" s="246"/>
      <c r="M21" s="27"/>
      <c r="N21" s="28">
        <f t="shared" si="3"/>
        <v>0</v>
      </c>
      <c r="O21" s="28">
        <f t="shared" si="4"/>
        <v>0</v>
      </c>
    </row>
    <row r="22" spans="1:15" ht="27.6" x14ac:dyDescent="0.25">
      <c r="A22" s="48">
        <v>586</v>
      </c>
      <c r="B22" s="220" t="s">
        <v>592</v>
      </c>
      <c r="C22" s="246">
        <v>20</v>
      </c>
      <c r="D22" s="25" t="s">
        <v>5</v>
      </c>
      <c r="E22" s="125"/>
      <c r="F22" s="124"/>
      <c r="G22" s="125">
        <f t="shared" si="0"/>
        <v>0</v>
      </c>
      <c r="H22" s="125">
        <f t="shared" si="1"/>
        <v>0</v>
      </c>
      <c r="I22" s="125">
        <f t="shared" si="2"/>
        <v>0</v>
      </c>
      <c r="J22" s="194"/>
      <c r="L22" s="246"/>
      <c r="M22" s="27"/>
      <c r="N22" s="28">
        <f t="shared" si="3"/>
        <v>0</v>
      </c>
      <c r="O22" s="28">
        <f t="shared" si="4"/>
        <v>0</v>
      </c>
    </row>
    <row r="23" spans="1:15" x14ac:dyDescent="0.25">
      <c r="A23" s="48">
        <v>587</v>
      </c>
      <c r="B23" s="220" t="s">
        <v>83</v>
      </c>
      <c r="C23" s="246">
        <v>40</v>
      </c>
      <c r="D23" s="25" t="s">
        <v>5</v>
      </c>
      <c r="E23" s="125"/>
      <c r="F23" s="124"/>
      <c r="G23" s="125">
        <f t="shared" ref="G23" si="5">C23*ROUND(F23,4)</f>
        <v>0</v>
      </c>
      <c r="H23" s="125">
        <f t="shared" ref="H23" si="6">G23*0.095</f>
        <v>0</v>
      </c>
      <c r="I23" s="125">
        <f t="shared" ref="I23" si="7">+G23+H23</f>
        <v>0</v>
      </c>
      <c r="J23" s="194"/>
      <c r="L23" s="246"/>
      <c r="M23" s="27"/>
      <c r="N23" s="28">
        <f t="shared" si="3"/>
        <v>0</v>
      </c>
      <c r="O23" s="28">
        <f t="shared" si="4"/>
        <v>0</v>
      </c>
    </row>
    <row r="24" spans="1:15" x14ac:dyDescent="0.25">
      <c r="A24" s="48">
        <v>588</v>
      </c>
      <c r="B24" s="48" t="s">
        <v>617</v>
      </c>
      <c r="C24" s="246">
        <v>1</v>
      </c>
      <c r="D24" s="25" t="s">
        <v>5</v>
      </c>
      <c r="E24" s="125"/>
      <c r="F24" s="124"/>
      <c r="G24" s="125">
        <f t="shared" si="0"/>
        <v>0</v>
      </c>
      <c r="H24" s="125">
        <f t="shared" si="1"/>
        <v>0</v>
      </c>
      <c r="I24" s="125">
        <f t="shared" si="2"/>
        <v>0</v>
      </c>
      <c r="J24" s="194"/>
      <c r="L24" s="246"/>
      <c r="M24" s="27"/>
      <c r="N24" s="28">
        <f t="shared" si="3"/>
        <v>0</v>
      </c>
      <c r="O24" s="28">
        <f t="shared" si="4"/>
        <v>0</v>
      </c>
    </row>
    <row r="25" spans="1:15" x14ac:dyDescent="0.25">
      <c r="A25" s="48">
        <v>589</v>
      </c>
      <c r="B25" s="192" t="s">
        <v>585</v>
      </c>
      <c r="C25" s="246">
        <v>5</v>
      </c>
      <c r="D25" s="25" t="s">
        <v>5</v>
      </c>
      <c r="E25" s="125"/>
      <c r="F25" s="124"/>
      <c r="G25" s="125">
        <f t="shared" si="0"/>
        <v>0</v>
      </c>
      <c r="H25" s="125">
        <f t="shared" si="1"/>
        <v>0</v>
      </c>
      <c r="I25" s="125">
        <f t="shared" si="2"/>
        <v>0</v>
      </c>
      <c r="J25" s="194"/>
      <c r="L25" s="246"/>
      <c r="M25" s="27"/>
      <c r="N25" s="28">
        <f t="shared" si="3"/>
        <v>0</v>
      </c>
      <c r="O25" s="28">
        <f t="shared" si="4"/>
        <v>0</v>
      </c>
    </row>
    <row r="26" spans="1:15" x14ac:dyDescent="0.25">
      <c r="A26" s="48">
        <v>590</v>
      </c>
      <c r="B26" s="220" t="s">
        <v>586</v>
      </c>
      <c r="C26" s="246">
        <v>10</v>
      </c>
      <c r="D26" s="25" t="s">
        <v>5</v>
      </c>
      <c r="E26" s="125"/>
      <c r="F26" s="124"/>
      <c r="G26" s="125">
        <f t="shared" si="0"/>
        <v>0</v>
      </c>
      <c r="H26" s="125">
        <f t="shared" si="1"/>
        <v>0</v>
      </c>
      <c r="I26" s="125">
        <f t="shared" si="2"/>
        <v>0</v>
      </c>
      <c r="J26" s="194"/>
      <c r="L26" s="246"/>
      <c r="M26" s="27"/>
      <c r="N26" s="28">
        <f t="shared" si="3"/>
        <v>0</v>
      </c>
      <c r="O26" s="28">
        <f t="shared" si="4"/>
        <v>0</v>
      </c>
    </row>
    <row r="27" spans="1:15" x14ac:dyDescent="0.25">
      <c r="A27" s="48">
        <v>591</v>
      </c>
      <c r="B27" s="192" t="s">
        <v>80</v>
      </c>
      <c r="C27" s="246">
        <v>60</v>
      </c>
      <c r="D27" s="25" t="s">
        <v>5</v>
      </c>
      <c r="E27" s="125"/>
      <c r="F27" s="124"/>
      <c r="G27" s="125">
        <f t="shared" si="0"/>
        <v>0</v>
      </c>
      <c r="H27" s="125">
        <f t="shared" si="1"/>
        <v>0</v>
      </c>
      <c r="I27" s="125">
        <f t="shared" si="2"/>
        <v>0</v>
      </c>
      <c r="J27" s="194"/>
      <c r="L27" s="246"/>
      <c r="M27" s="27"/>
      <c r="N27" s="28">
        <f t="shared" si="3"/>
        <v>0</v>
      </c>
      <c r="O27" s="28">
        <f t="shared" si="4"/>
        <v>0</v>
      </c>
    </row>
    <row r="28" spans="1:15" ht="27.6" x14ac:dyDescent="0.25">
      <c r="A28" s="48">
        <v>592</v>
      </c>
      <c r="B28" s="192" t="s">
        <v>584</v>
      </c>
      <c r="C28" s="246">
        <v>10</v>
      </c>
      <c r="D28" s="25" t="s">
        <v>5</v>
      </c>
      <c r="E28" s="125"/>
      <c r="F28" s="124"/>
      <c r="G28" s="125">
        <f t="shared" si="0"/>
        <v>0</v>
      </c>
      <c r="H28" s="125">
        <f t="shared" si="1"/>
        <v>0</v>
      </c>
      <c r="I28" s="125">
        <f t="shared" si="2"/>
        <v>0</v>
      </c>
      <c r="J28" s="194"/>
      <c r="L28" s="246"/>
      <c r="M28" s="27"/>
      <c r="N28" s="28">
        <f t="shared" si="3"/>
        <v>0</v>
      </c>
      <c r="O28" s="28">
        <f t="shared" si="4"/>
        <v>0</v>
      </c>
    </row>
    <row r="29" spans="1:15" x14ac:dyDescent="0.25">
      <c r="A29" s="48">
        <v>593</v>
      </c>
      <c r="B29" s="220" t="s">
        <v>269</v>
      </c>
      <c r="C29" s="246">
        <v>15</v>
      </c>
      <c r="D29" s="25" t="s">
        <v>5</v>
      </c>
      <c r="E29" s="125"/>
      <c r="F29" s="124"/>
      <c r="G29" s="125">
        <f t="shared" si="0"/>
        <v>0</v>
      </c>
      <c r="H29" s="125">
        <f t="shared" si="1"/>
        <v>0</v>
      </c>
      <c r="I29" s="125">
        <f t="shared" si="2"/>
        <v>0</v>
      </c>
      <c r="J29" s="194"/>
      <c r="L29" s="246"/>
      <c r="M29" s="27"/>
      <c r="N29" s="28">
        <f t="shared" si="3"/>
        <v>0</v>
      </c>
      <c r="O29" s="28">
        <f t="shared" si="4"/>
        <v>0</v>
      </c>
    </row>
    <row r="30" spans="1:15" ht="27.6" x14ac:dyDescent="0.25">
      <c r="A30" s="48">
        <v>594</v>
      </c>
      <c r="B30" s="48" t="s">
        <v>608</v>
      </c>
      <c r="C30" s="246">
        <v>2</v>
      </c>
      <c r="D30" s="25" t="s">
        <v>5</v>
      </c>
      <c r="E30" s="125"/>
      <c r="F30" s="124"/>
      <c r="G30" s="125">
        <f t="shared" si="0"/>
        <v>0</v>
      </c>
      <c r="H30" s="125">
        <f t="shared" si="1"/>
        <v>0</v>
      </c>
      <c r="I30" s="125">
        <f t="shared" si="2"/>
        <v>0</v>
      </c>
      <c r="J30" s="194"/>
      <c r="L30" s="246"/>
      <c r="M30" s="27"/>
      <c r="N30" s="28">
        <f t="shared" si="3"/>
        <v>0</v>
      </c>
      <c r="O30" s="28">
        <f t="shared" si="4"/>
        <v>0</v>
      </c>
    </row>
    <row r="31" spans="1:15" ht="27.6" x14ac:dyDescent="0.25">
      <c r="A31" s="48">
        <v>595</v>
      </c>
      <c r="B31" s="48" t="s">
        <v>607</v>
      </c>
      <c r="C31" s="246">
        <v>2</v>
      </c>
      <c r="D31" s="25" t="s">
        <v>5</v>
      </c>
      <c r="E31" s="125"/>
      <c r="F31" s="124"/>
      <c r="G31" s="125">
        <f t="shared" si="0"/>
        <v>0</v>
      </c>
      <c r="H31" s="125">
        <f t="shared" si="1"/>
        <v>0</v>
      </c>
      <c r="I31" s="125">
        <f t="shared" si="2"/>
        <v>0</v>
      </c>
      <c r="J31" s="194"/>
      <c r="L31" s="246"/>
      <c r="M31" s="27"/>
      <c r="N31" s="28">
        <f t="shared" si="3"/>
        <v>0</v>
      </c>
      <c r="O31" s="28">
        <f t="shared" si="4"/>
        <v>0</v>
      </c>
    </row>
    <row r="32" spans="1:15" ht="27.6" x14ac:dyDescent="0.25">
      <c r="A32" s="48">
        <v>596</v>
      </c>
      <c r="B32" s="48" t="s">
        <v>606</v>
      </c>
      <c r="C32" s="246">
        <v>2</v>
      </c>
      <c r="D32" s="25" t="s">
        <v>5</v>
      </c>
      <c r="E32" s="125"/>
      <c r="F32" s="124"/>
      <c r="G32" s="125">
        <f t="shared" si="0"/>
        <v>0</v>
      </c>
      <c r="H32" s="125">
        <f t="shared" si="1"/>
        <v>0</v>
      </c>
      <c r="I32" s="125">
        <f t="shared" si="2"/>
        <v>0</v>
      </c>
      <c r="J32" s="194"/>
      <c r="L32" s="246"/>
      <c r="M32" s="27"/>
      <c r="N32" s="28">
        <f t="shared" si="3"/>
        <v>0</v>
      </c>
      <c r="O32" s="28">
        <f t="shared" si="4"/>
        <v>0</v>
      </c>
    </row>
    <row r="33" spans="1:15" x14ac:dyDescent="0.25">
      <c r="A33" s="48">
        <v>597</v>
      </c>
      <c r="B33" s="220" t="s">
        <v>261</v>
      </c>
      <c r="C33" s="246">
        <v>2</v>
      </c>
      <c r="D33" s="25" t="s">
        <v>5</v>
      </c>
      <c r="E33" s="125"/>
      <c r="F33" s="124"/>
      <c r="G33" s="125">
        <f t="shared" si="0"/>
        <v>0</v>
      </c>
      <c r="H33" s="125">
        <f t="shared" si="1"/>
        <v>0</v>
      </c>
      <c r="I33" s="125">
        <f t="shared" si="2"/>
        <v>0</v>
      </c>
      <c r="J33" s="194"/>
      <c r="L33" s="246"/>
      <c r="M33" s="27"/>
      <c r="N33" s="28">
        <f t="shared" si="3"/>
        <v>0</v>
      </c>
      <c r="O33" s="28">
        <f t="shared" si="4"/>
        <v>0</v>
      </c>
    </row>
    <row r="34" spans="1:15" x14ac:dyDescent="0.25">
      <c r="A34" s="48">
        <v>598</v>
      </c>
      <c r="B34" s="220" t="s">
        <v>582</v>
      </c>
      <c r="C34" s="246">
        <v>90</v>
      </c>
      <c r="D34" s="25" t="s">
        <v>5</v>
      </c>
      <c r="E34" s="125"/>
      <c r="F34" s="124"/>
      <c r="G34" s="125">
        <f t="shared" si="0"/>
        <v>0</v>
      </c>
      <c r="H34" s="125">
        <f t="shared" si="1"/>
        <v>0</v>
      </c>
      <c r="I34" s="125">
        <f t="shared" si="2"/>
        <v>0</v>
      </c>
      <c r="J34" s="194"/>
      <c r="L34" s="246"/>
      <c r="M34" s="27"/>
      <c r="N34" s="28">
        <f t="shared" si="3"/>
        <v>0</v>
      </c>
      <c r="O34" s="28">
        <f t="shared" si="4"/>
        <v>0</v>
      </c>
    </row>
    <row r="35" spans="1:15" ht="27.6" x14ac:dyDescent="0.25">
      <c r="A35" s="48">
        <v>599</v>
      </c>
      <c r="B35" s="192" t="s">
        <v>581</v>
      </c>
      <c r="C35" s="246">
        <v>2</v>
      </c>
      <c r="D35" s="25" t="s">
        <v>5</v>
      </c>
      <c r="E35" s="125"/>
      <c r="F35" s="124"/>
      <c r="G35" s="125">
        <f t="shared" si="0"/>
        <v>0</v>
      </c>
      <c r="H35" s="125">
        <f t="shared" si="1"/>
        <v>0</v>
      </c>
      <c r="I35" s="125">
        <f t="shared" si="2"/>
        <v>0</v>
      </c>
      <c r="J35" s="194"/>
      <c r="L35" s="246"/>
      <c r="M35" s="27"/>
      <c r="N35" s="28">
        <f t="shared" si="3"/>
        <v>0</v>
      </c>
      <c r="O35" s="28">
        <f t="shared" si="4"/>
        <v>0</v>
      </c>
    </row>
    <row r="36" spans="1:15" x14ac:dyDescent="0.25">
      <c r="A36" s="48">
        <v>600</v>
      </c>
      <c r="B36" s="220" t="s">
        <v>583</v>
      </c>
      <c r="C36" s="246">
        <v>5</v>
      </c>
      <c r="D36" s="25" t="s">
        <v>5</v>
      </c>
      <c r="E36" s="125"/>
      <c r="F36" s="124"/>
      <c r="G36" s="125">
        <f t="shared" si="0"/>
        <v>0</v>
      </c>
      <c r="H36" s="125">
        <f t="shared" si="1"/>
        <v>0</v>
      </c>
      <c r="I36" s="125">
        <f t="shared" si="2"/>
        <v>0</v>
      </c>
      <c r="J36" s="194"/>
      <c r="L36" s="246"/>
      <c r="M36" s="27"/>
      <c r="N36" s="28">
        <f t="shared" si="3"/>
        <v>0</v>
      </c>
      <c r="O36" s="28">
        <f t="shared" si="4"/>
        <v>0</v>
      </c>
    </row>
    <row r="37" spans="1:15" x14ac:dyDescent="0.25">
      <c r="A37" s="48">
        <v>601</v>
      </c>
      <c r="B37" s="220" t="s">
        <v>587</v>
      </c>
      <c r="C37" s="246">
        <v>10</v>
      </c>
      <c r="D37" s="25" t="s">
        <v>5</v>
      </c>
      <c r="E37" s="125"/>
      <c r="F37" s="124"/>
      <c r="G37" s="125">
        <f t="shared" si="0"/>
        <v>0</v>
      </c>
      <c r="H37" s="125">
        <f t="shared" si="1"/>
        <v>0</v>
      </c>
      <c r="I37" s="125">
        <f t="shared" si="2"/>
        <v>0</v>
      </c>
      <c r="J37" s="194"/>
      <c r="L37" s="246"/>
      <c r="M37" s="27"/>
      <c r="N37" s="28">
        <f t="shared" si="3"/>
        <v>0</v>
      </c>
      <c r="O37" s="28">
        <f t="shared" si="4"/>
        <v>0</v>
      </c>
    </row>
    <row r="38" spans="1:15" x14ac:dyDescent="0.25">
      <c r="A38" s="48">
        <v>602</v>
      </c>
      <c r="B38" s="220" t="s">
        <v>275</v>
      </c>
      <c r="C38" s="246">
        <v>5</v>
      </c>
      <c r="D38" s="25" t="s">
        <v>5</v>
      </c>
      <c r="E38" s="125"/>
      <c r="F38" s="124"/>
      <c r="G38" s="125">
        <f t="shared" si="0"/>
        <v>0</v>
      </c>
      <c r="H38" s="125">
        <f t="shared" si="1"/>
        <v>0</v>
      </c>
      <c r="I38" s="125">
        <f t="shared" si="2"/>
        <v>0</v>
      </c>
      <c r="J38" s="194"/>
      <c r="L38" s="246"/>
      <c r="M38" s="27"/>
      <c r="N38" s="28">
        <f t="shared" si="3"/>
        <v>0</v>
      </c>
      <c r="O38" s="28">
        <f t="shared" si="4"/>
        <v>0</v>
      </c>
    </row>
    <row r="39" spans="1:15" x14ac:dyDescent="0.25">
      <c r="A39" s="48">
        <v>603</v>
      </c>
      <c r="B39" s="192" t="s">
        <v>56</v>
      </c>
      <c r="C39" s="246">
        <v>5</v>
      </c>
      <c r="D39" s="25" t="s">
        <v>7</v>
      </c>
      <c r="E39" s="125"/>
      <c r="F39" s="124"/>
      <c r="G39" s="125">
        <f t="shared" si="0"/>
        <v>0</v>
      </c>
      <c r="H39" s="125">
        <f t="shared" si="1"/>
        <v>0</v>
      </c>
      <c r="I39" s="125">
        <f t="shared" si="2"/>
        <v>0</v>
      </c>
      <c r="J39" s="194"/>
      <c r="L39" s="246"/>
      <c r="M39" s="27"/>
      <c r="N39" s="28">
        <f t="shared" si="3"/>
        <v>0</v>
      </c>
      <c r="O39" s="28">
        <f t="shared" si="4"/>
        <v>0</v>
      </c>
    </row>
    <row r="40" spans="1:15" x14ac:dyDescent="0.25">
      <c r="A40" s="48">
        <v>604</v>
      </c>
      <c r="B40" s="192" t="s">
        <v>600</v>
      </c>
      <c r="C40" s="246">
        <v>600</v>
      </c>
      <c r="D40" s="25" t="s">
        <v>7</v>
      </c>
      <c r="E40" s="125"/>
      <c r="F40" s="124"/>
      <c r="G40" s="125">
        <f t="shared" si="0"/>
        <v>0</v>
      </c>
      <c r="H40" s="125">
        <f t="shared" si="1"/>
        <v>0</v>
      </c>
      <c r="I40" s="125">
        <f t="shared" si="2"/>
        <v>0</v>
      </c>
      <c r="J40" s="194"/>
      <c r="L40" s="246"/>
      <c r="M40" s="27"/>
      <c r="N40" s="28">
        <f t="shared" si="3"/>
        <v>0</v>
      </c>
      <c r="O40" s="28">
        <f t="shared" si="4"/>
        <v>0</v>
      </c>
    </row>
    <row r="41" spans="1:15" ht="27.6" x14ac:dyDescent="0.25">
      <c r="A41" s="48">
        <v>605</v>
      </c>
      <c r="B41" s="192" t="s">
        <v>599</v>
      </c>
      <c r="C41" s="246">
        <v>200</v>
      </c>
      <c r="D41" s="25" t="s">
        <v>7</v>
      </c>
      <c r="E41" s="125"/>
      <c r="F41" s="124"/>
      <c r="G41" s="125">
        <f t="shared" si="0"/>
        <v>0</v>
      </c>
      <c r="H41" s="125">
        <f t="shared" si="1"/>
        <v>0</v>
      </c>
      <c r="I41" s="125">
        <f t="shared" si="2"/>
        <v>0</v>
      </c>
      <c r="J41" s="194"/>
      <c r="L41" s="246"/>
      <c r="M41" s="27"/>
      <c r="N41" s="28">
        <f t="shared" si="3"/>
        <v>0</v>
      </c>
      <c r="O41" s="28">
        <f t="shared" si="4"/>
        <v>0</v>
      </c>
    </row>
    <row r="42" spans="1:15" x14ac:dyDescent="0.25">
      <c r="A42" s="48">
        <v>606</v>
      </c>
      <c r="B42" s="220" t="s">
        <v>188</v>
      </c>
      <c r="C42" s="246">
        <v>1</v>
      </c>
      <c r="D42" s="25" t="s">
        <v>5</v>
      </c>
      <c r="E42" s="125"/>
      <c r="F42" s="124"/>
      <c r="G42" s="125">
        <f t="shared" si="0"/>
        <v>0</v>
      </c>
      <c r="H42" s="125">
        <f t="shared" si="1"/>
        <v>0</v>
      </c>
      <c r="I42" s="125">
        <f t="shared" si="2"/>
        <v>0</v>
      </c>
      <c r="J42" s="194"/>
      <c r="L42" s="246"/>
      <c r="M42" s="27"/>
      <c r="N42" s="28">
        <f t="shared" si="3"/>
        <v>0</v>
      </c>
      <c r="O42" s="28">
        <f t="shared" si="4"/>
        <v>0</v>
      </c>
    </row>
    <row r="43" spans="1:15" x14ac:dyDescent="0.25">
      <c r="A43" s="48">
        <v>607</v>
      </c>
      <c r="B43" s="192" t="s">
        <v>279</v>
      </c>
      <c r="C43" s="246">
        <v>30</v>
      </c>
      <c r="D43" s="25" t="s">
        <v>5</v>
      </c>
      <c r="E43" s="125"/>
      <c r="F43" s="124"/>
      <c r="G43" s="125">
        <f t="shared" si="0"/>
        <v>0</v>
      </c>
      <c r="H43" s="125">
        <f t="shared" si="1"/>
        <v>0</v>
      </c>
      <c r="I43" s="125">
        <f t="shared" si="2"/>
        <v>0</v>
      </c>
      <c r="J43" s="194"/>
      <c r="L43" s="246"/>
      <c r="M43" s="27"/>
      <c r="N43" s="28">
        <f t="shared" si="3"/>
        <v>0</v>
      </c>
      <c r="O43" s="28">
        <f t="shared" si="4"/>
        <v>0</v>
      </c>
    </row>
    <row r="44" spans="1:15" x14ac:dyDescent="0.25">
      <c r="A44" s="48">
        <v>608</v>
      </c>
      <c r="B44" s="48" t="s">
        <v>619</v>
      </c>
      <c r="C44" s="246">
        <v>1</v>
      </c>
      <c r="D44" s="25" t="s">
        <v>5</v>
      </c>
      <c r="E44" s="125"/>
      <c r="F44" s="124"/>
      <c r="G44" s="125">
        <f t="shared" si="0"/>
        <v>0</v>
      </c>
      <c r="H44" s="125">
        <f t="shared" si="1"/>
        <v>0</v>
      </c>
      <c r="I44" s="125">
        <f t="shared" si="2"/>
        <v>0</v>
      </c>
      <c r="J44" s="194"/>
      <c r="L44" s="246"/>
      <c r="M44" s="27"/>
      <c r="N44" s="28">
        <f t="shared" si="3"/>
        <v>0</v>
      </c>
      <c r="O44" s="28">
        <f t="shared" si="4"/>
        <v>0</v>
      </c>
    </row>
    <row r="45" spans="1:15" x14ac:dyDescent="0.25">
      <c r="A45" s="48">
        <v>609</v>
      </c>
      <c r="B45" s="48" t="s">
        <v>611</v>
      </c>
      <c r="C45" s="246">
        <v>60</v>
      </c>
      <c r="D45" s="25" t="s">
        <v>5</v>
      </c>
      <c r="E45" s="125"/>
      <c r="F45" s="124"/>
      <c r="G45" s="125">
        <f t="shared" si="0"/>
        <v>0</v>
      </c>
      <c r="H45" s="125">
        <f t="shared" si="1"/>
        <v>0</v>
      </c>
      <c r="I45" s="125">
        <f t="shared" si="2"/>
        <v>0</v>
      </c>
      <c r="J45" s="194"/>
      <c r="L45" s="246"/>
      <c r="M45" s="27"/>
      <c r="N45" s="28">
        <f t="shared" si="3"/>
        <v>0</v>
      </c>
      <c r="O45" s="28">
        <f t="shared" si="4"/>
        <v>0</v>
      </c>
    </row>
    <row r="46" spans="1:15" x14ac:dyDescent="0.25">
      <c r="A46" s="48">
        <v>610</v>
      </c>
      <c r="B46" s="48" t="s">
        <v>610</v>
      </c>
      <c r="C46" s="246">
        <v>10</v>
      </c>
      <c r="D46" s="25" t="s">
        <v>5</v>
      </c>
      <c r="E46" s="125"/>
      <c r="F46" s="124"/>
      <c r="G46" s="125">
        <f t="shared" si="0"/>
        <v>0</v>
      </c>
      <c r="H46" s="125">
        <f t="shared" si="1"/>
        <v>0</v>
      </c>
      <c r="I46" s="125">
        <f t="shared" si="2"/>
        <v>0</v>
      </c>
      <c r="J46" s="194"/>
      <c r="L46" s="246"/>
      <c r="M46" s="27"/>
      <c r="N46" s="28">
        <f t="shared" si="3"/>
        <v>0</v>
      </c>
      <c r="O46" s="28">
        <f t="shared" si="4"/>
        <v>0</v>
      </c>
    </row>
    <row r="47" spans="1:15" x14ac:dyDescent="0.25">
      <c r="A47" s="48">
        <v>611</v>
      </c>
      <c r="B47" s="48" t="s">
        <v>612</v>
      </c>
      <c r="C47" s="246">
        <v>20</v>
      </c>
      <c r="D47" s="25" t="s">
        <v>5</v>
      </c>
      <c r="E47" s="125"/>
      <c r="F47" s="124"/>
      <c r="G47" s="125">
        <f t="shared" si="0"/>
        <v>0</v>
      </c>
      <c r="H47" s="125">
        <f t="shared" si="1"/>
        <v>0</v>
      </c>
      <c r="I47" s="125">
        <f t="shared" si="2"/>
        <v>0</v>
      </c>
      <c r="J47" s="194"/>
      <c r="L47" s="246"/>
      <c r="M47" s="27"/>
      <c r="N47" s="28">
        <f t="shared" si="3"/>
        <v>0</v>
      </c>
      <c r="O47" s="28">
        <f t="shared" si="4"/>
        <v>0</v>
      </c>
    </row>
    <row r="48" spans="1:15" ht="27.6" x14ac:dyDescent="0.25">
      <c r="A48" s="48">
        <v>612</v>
      </c>
      <c r="B48" s="192" t="s">
        <v>259</v>
      </c>
      <c r="C48" s="246">
        <v>150</v>
      </c>
      <c r="D48" s="25" t="s">
        <v>5</v>
      </c>
      <c r="E48" s="125"/>
      <c r="F48" s="124"/>
      <c r="G48" s="125">
        <f t="shared" si="0"/>
        <v>0</v>
      </c>
      <c r="H48" s="125">
        <f t="shared" si="1"/>
        <v>0</v>
      </c>
      <c r="I48" s="125">
        <f t="shared" si="2"/>
        <v>0</v>
      </c>
      <c r="J48" s="194"/>
      <c r="L48" s="246"/>
      <c r="M48" s="27"/>
      <c r="N48" s="28">
        <f t="shared" si="3"/>
        <v>0</v>
      </c>
      <c r="O48" s="28">
        <f t="shared" si="4"/>
        <v>0</v>
      </c>
    </row>
    <row r="49" spans="1:15" x14ac:dyDescent="0.25">
      <c r="A49" s="48">
        <v>613</v>
      </c>
      <c r="B49" s="220" t="s">
        <v>265</v>
      </c>
      <c r="C49" s="246">
        <v>2</v>
      </c>
      <c r="D49" s="25" t="s">
        <v>5</v>
      </c>
      <c r="E49" s="125"/>
      <c r="F49" s="124"/>
      <c r="G49" s="125">
        <f t="shared" si="0"/>
        <v>0</v>
      </c>
      <c r="H49" s="125">
        <f t="shared" si="1"/>
        <v>0</v>
      </c>
      <c r="I49" s="125">
        <f t="shared" si="2"/>
        <v>0</v>
      </c>
      <c r="J49" s="194"/>
      <c r="L49" s="246"/>
      <c r="M49" s="27"/>
      <c r="N49" s="28">
        <f t="shared" si="3"/>
        <v>0</v>
      </c>
      <c r="O49" s="28">
        <f t="shared" si="4"/>
        <v>0</v>
      </c>
    </row>
    <row r="50" spans="1:15" x14ac:dyDescent="0.25">
      <c r="A50" s="48">
        <v>614</v>
      </c>
      <c r="B50" s="48" t="s">
        <v>620</v>
      </c>
      <c r="C50" s="246">
        <v>4</v>
      </c>
      <c r="D50" s="25" t="s">
        <v>5</v>
      </c>
      <c r="E50" s="125"/>
      <c r="F50" s="124"/>
      <c r="G50" s="125">
        <f t="shared" si="0"/>
        <v>0</v>
      </c>
      <c r="H50" s="125">
        <f t="shared" si="1"/>
        <v>0</v>
      </c>
      <c r="I50" s="125">
        <f t="shared" si="2"/>
        <v>0</v>
      </c>
      <c r="J50" s="194"/>
      <c r="L50" s="246"/>
      <c r="M50" s="27"/>
      <c r="N50" s="28">
        <f t="shared" si="3"/>
        <v>0</v>
      </c>
      <c r="O50" s="28">
        <f t="shared" si="4"/>
        <v>0</v>
      </c>
    </row>
    <row r="51" spans="1:15" x14ac:dyDescent="0.25">
      <c r="A51" s="48">
        <v>615</v>
      </c>
      <c r="B51" s="192" t="s">
        <v>258</v>
      </c>
      <c r="C51" s="246">
        <v>5</v>
      </c>
      <c r="D51" s="25" t="s">
        <v>5</v>
      </c>
      <c r="E51" s="125"/>
      <c r="F51" s="124"/>
      <c r="G51" s="125">
        <f t="shared" si="0"/>
        <v>0</v>
      </c>
      <c r="H51" s="125">
        <f t="shared" si="1"/>
        <v>0</v>
      </c>
      <c r="I51" s="125">
        <f t="shared" si="2"/>
        <v>0</v>
      </c>
      <c r="J51" s="194"/>
      <c r="L51" s="246"/>
      <c r="M51" s="27"/>
      <c r="N51" s="28">
        <f t="shared" si="3"/>
        <v>0</v>
      </c>
      <c r="O51" s="28">
        <f t="shared" si="4"/>
        <v>0</v>
      </c>
    </row>
    <row r="52" spans="1:15" x14ac:dyDescent="0.25">
      <c r="A52" s="48">
        <v>616</v>
      </c>
      <c r="B52" s="220" t="s">
        <v>277</v>
      </c>
      <c r="C52" s="246">
        <v>5</v>
      </c>
      <c r="D52" s="25" t="s">
        <v>5</v>
      </c>
      <c r="E52" s="125"/>
      <c r="F52" s="124"/>
      <c r="G52" s="125">
        <f t="shared" si="0"/>
        <v>0</v>
      </c>
      <c r="H52" s="125">
        <f t="shared" si="1"/>
        <v>0</v>
      </c>
      <c r="I52" s="125">
        <f t="shared" si="2"/>
        <v>0</v>
      </c>
      <c r="J52" s="194"/>
      <c r="L52" s="246"/>
      <c r="M52" s="27"/>
      <c r="N52" s="28">
        <f t="shared" si="3"/>
        <v>0</v>
      </c>
      <c r="O52" s="28">
        <f t="shared" si="4"/>
        <v>0</v>
      </c>
    </row>
    <row r="53" spans="1:15" x14ac:dyDescent="0.25">
      <c r="A53" s="48">
        <v>617</v>
      </c>
      <c r="B53" s="220" t="s">
        <v>262</v>
      </c>
      <c r="C53" s="246">
        <v>2</v>
      </c>
      <c r="D53" s="25" t="s">
        <v>5</v>
      </c>
      <c r="E53" s="125"/>
      <c r="F53" s="124"/>
      <c r="G53" s="125">
        <f t="shared" si="0"/>
        <v>0</v>
      </c>
      <c r="H53" s="125">
        <f t="shared" si="1"/>
        <v>0</v>
      </c>
      <c r="I53" s="125">
        <f t="shared" si="2"/>
        <v>0</v>
      </c>
      <c r="J53" s="194"/>
      <c r="L53" s="246"/>
      <c r="M53" s="27"/>
      <c r="N53" s="28">
        <f t="shared" si="3"/>
        <v>0</v>
      </c>
      <c r="O53" s="28">
        <f t="shared" si="4"/>
        <v>0</v>
      </c>
    </row>
    <row r="54" spans="1:15" ht="45" customHeight="1" x14ac:dyDescent="0.25">
      <c r="A54" s="48">
        <v>618</v>
      </c>
      <c r="B54" s="48" t="s">
        <v>623</v>
      </c>
      <c r="C54" s="246">
        <v>5</v>
      </c>
      <c r="D54" s="25" t="s">
        <v>5</v>
      </c>
      <c r="E54" s="125"/>
      <c r="F54" s="124"/>
      <c r="G54" s="125">
        <f t="shared" si="0"/>
        <v>0</v>
      </c>
      <c r="H54" s="125">
        <f t="shared" si="1"/>
        <v>0</v>
      </c>
      <c r="I54" s="125">
        <f t="shared" si="2"/>
        <v>0</v>
      </c>
      <c r="J54" s="194"/>
      <c r="L54" s="246"/>
      <c r="M54" s="27"/>
      <c r="N54" s="28">
        <f t="shared" si="3"/>
        <v>0</v>
      </c>
      <c r="O54" s="28">
        <f t="shared" si="4"/>
        <v>0</v>
      </c>
    </row>
    <row r="55" spans="1:15" x14ac:dyDescent="0.25">
      <c r="A55" s="48">
        <v>619</v>
      </c>
      <c r="B55" s="48" t="s">
        <v>622</v>
      </c>
      <c r="C55" s="246">
        <v>10</v>
      </c>
      <c r="D55" s="25" t="s">
        <v>5</v>
      </c>
      <c r="E55" s="125"/>
      <c r="F55" s="124"/>
      <c r="G55" s="125">
        <f t="shared" si="0"/>
        <v>0</v>
      </c>
      <c r="H55" s="125">
        <f t="shared" si="1"/>
        <v>0</v>
      </c>
      <c r="I55" s="125">
        <f t="shared" si="2"/>
        <v>0</v>
      </c>
      <c r="J55" s="194"/>
      <c r="L55" s="246"/>
      <c r="M55" s="27"/>
      <c r="N55" s="28">
        <f t="shared" si="3"/>
        <v>0</v>
      </c>
      <c r="O55" s="28">
        <f t="shared" si="4"/>
        <v>0</v>
      </c>
    </row>
    <row r="56" spans="1:15" x14ac:dyDescent="0.25">
      <c r="A56" s="48">
        <v>620</v>
      </c>
      <c r="B56" s="48" t="s">
        <v>621</v>
      </c>
      <c r="C56" s="246">
        <v>2</v>
      </c>
      <c r="D56" s="25" t="s">
        <v>5</v>
      </c>
      <c r="E56" s="125"/>
      <c r="F56" s="124"/>
      <c r="G56" s="125">
        <f t="shared" si="0"/>
        <v>0</v>
      </c>
      <c r="H56" s="125">
        <f t="shared" si="1"/>
        <v>0</v>
      </c>
      <c r="I56" s="125">
        <f t="shared" si="2"/>
        <v>0</v>
      </c>
      <c r="J56" s="194"/>
      <c r="L56" s="246"/>
      <c r="M56" s="27"/>
      <c r="N56" s="28">
        <f t="shared" si="3"/>
        <v>0</v>
      </c>
      <c r="O56" s="28">
        <f t="shared" si="4"/>
        <v>0</v>
      </c>
    </row>
    <row r="57" spans="1:15" x14ac:dyDescent="0.25">
      <c r="A57" s="48">
        <v>621</v>
      </c>
      <c r="B57" s="220" t="s">
        <v>268</v>
      </c>
      <c r="C57" s="246">
        <v>6</v>
      </c>
      <c r="D57" s="25" t="s">
        <v>5</v>
      </c>
      <c r="E57" s="125"/>
      <c r="F57" s="124"/>
      <c r="G57" s="125">
        <f t="shared" si="0"/>
        <v>0</v>
      </c>
      <c r="H57" s="125">
        <f t="shared" si="1"/>
        <v>0</v>
      </c>
      <c r="I57" s="125">
        <f t="shared" si="2"/>
        <v>0</v>
      </c>
      <c r="J57" s="194"/>
      <c r="L57" s="246"/>
      <c r="M57" s="27"/>
      <c r="N57" s="28">
        <f t="shared" si="3"/>
        <v>0</v>
      </c>
      <c r="O57" s="28">
        <f t="shared" si="4"/>
        <v>0</v>
      </c>
    </row>
    <row r="58" spans="1:15" x14ac:dyDescent="0.25">
      <c r="A58" s="48">
        <v>622</v>
      </c>
      <c r="B58" s="48" t="s">
        <v>624</v>
      </c>
      <c r="C58" s="246">
        <v>10</v>
      </c>
      <c r="D58" s="25" t="s">
        <v>5</v>
      </c>
      <c r="E58" s="125"/>
      <c r="F58" s="124"/>
      <c r="G58" s="125">
        <f t="shared" si="0"/>
        <v>0</v>
      </c>
      <c r="H58" s="125">
        <f t="shared" si="1"/>
        <v>0</v>
      </c>
      <c r="I58" s="125">
        <f t="shared" si="2"/>
        <v>0</v>
      </c>
      <c r="J58" s="194"/>
      <c r="L58" s="246"/>
      <c r="M58" s="27"/>
      <c r="N58" s="28">
        <f t="shared" si="3"/>
        <v>0</v>
      </c>
      <c r="O58" s="28">
        <f t="shared" si="4"/>
        <v>0</v>
      </c>
    </row>
    <row r="59" spans="1:15" x14ac:dyDescent="0.25">
      <c r="A59" s="48">
        <v>623</v>
      </c>
      <c r="B59" s="220" t="s">
        <v>93</v>
      </c>
      <c r="C59" s="247">
        <v>2</v>
      </c>
      <c r="D59" s="221" t="s">
        <v>5</v>
      </c>
      <c r="E59" s="125"/>
      <c r="F59" s="124"/>
      <c r="G59" s="125">
        <f t="shared" si="0"/>
        <v>0</v>
      </c>
      <c r="H59" s="125">
        <f t="shared" si="1"/>
        <v>0</v>
      </c>
      <c r="I59" s="125">
        <f t="shared" si="2"/>
        <v>0</v>
      </c>
      <c r="J59" s="194"/>
      <c r="L59" s="246"/>
      <c r="M59" s="27"/>
      <c r="N59" s="28">
        <f t="shared" si="3"/>
        <v>0</v>
      </c>
      <c r="O59" s="28">
        <f t="shared" si="4"/>
        <v>0</v>
      </c>
    </row>
    <row r="60" spans="1:15" x14ac:dyDescent="0.25">
      <c r="A60" s="48">
        <v>624</v>
      </c>
      <c r="B60" s="48" t="s">
        <v>625</v>
      </c>
      <c r="C60" s="247">
        <v>1</v>
      </c>
      <c r="D60" s="221" t="s">
        <v>5</v>
      </c>
      <c r="E60" s="125"/>
      <c r="F60" s="124"/>
      <c r="G60" s="125">
        <f t="shared" si="0"/>
        <v>0</v>
      </c>
      <c r="H60" s="125">
        <f t="shared" si="1"/>
        <v>0</v>
      </c>
      <c r="I60" s="125">
        <f t="shared" si="2"/>
        <v>0</v>
      </c>
      <c r="J60" s="194"/>
      <c r="L60" s="246"/>
      <c r="M60" s="27"/>
      <c r="N60" s="28">
        <f t="shared" si="3"/>
        <v>0</v>
      </c>
      <c r="O60" s="28">
        <f t="shared" si="4"/>
        <v>0</v>
      </c>
    </row>
    <row r="61" spans="1:15" x14ac:dyDescent="0.25">
      <c r="A61" s="48">
        <v>625</v>
      </c>
      <c r="B61" s="192" t="s">
        <v>601</v>
      </c>
      <c r="C61" s="246">
        <v>2</v>
      </c>
      <c r="D61" s="25" t="s">
        <v>5</v>
      </c>
      <c r="E61" s="125"/>
      <c r="F61" s="124"/>
      <c r="G61" s="125">
        <f t="shared" si="0"/>
        <v>0</v>
      </c>
      <c r="H61" s="125">
        <f t="shared" si="1"/>
        <v>0</v>
      </c>
      <c r="I61" s="125">
        <f t="shared" si="2"/>
        <v>0</v>
      </c>
      <c r="J61" s="194"/>
      <c r="L61" s="246"/>
      <c r="M61" s="27"/>
      <c r="N61" s="28">
        <f t="shared" si="3"/>
        <v>0</v>
      </c>
      <c r="O61" s="28">
        <f t="shared" si="4"/>
        <v>0</v>
      </c>
    </row>
    <row r="62" spans="1:15" x14ac:dyDescent="0.25">
      <c r="A62" s="48">
        <v>626</v>
      </c>
      <c r="B62" s="220" t="s">
        <v>274</v>
      </c>
      <c r="C62" s="246">
        <v>2</v>
      </c>
      <c r="D62" s="25" t="s">
        <v>5</v>
      </c>
      <c r="E62" s="125"/>
      <c r="F62" s="124"/>
      <c r="G62" s="125">
        <f t="shared" si="0"/>
        <v>0</v>
      </c>
      <c r="H62" s="125">
        <f t="shared" si="1"/>
        <v>0</v>
      </c>
      <c r="I62" s="125">
        <f t="shared" si="2"/>
        <v>0</v>
      </c>
      <c r="J62" s="194"/>
      <c r="L62" s="246"/>
      <c r="M62" s="27"/>
      <c r="N62" s="28">
        <f t="shared" si="3"/>
        <v>0</v>
      </c>
      <c r="O62" s="28">
        <f t="shared" si="4"/>
        <v>0</v>
      </c>
    </row>
    <row r="63" spans="1:15" x14ac:dyDescent="0.25">
      <c r="A63" s="48">
        <v>627</v>
      </c>
      <c r="B63" s="220" t="s">
        <v>82</v>
      </c>
      <c r="C63" s="246">
        <v>1</v>
      </c>
      <c r="D63" s="25" t="s">
        <v>5</v>
      </c>
      <c r="E63" s="125"/>
      <c r="F63" s="124"/>
      <c r="G63" s="125">
        <f t="shared" si="0"/>
        <v>0</v>
      </c>
      <c r="H63" s="125">
        <f>G63*0.095</f>
        <v>0</v>
      </c>
      <c r="I63" s="125">
        <f t="shared" si="2"/>
        <v>0</v>
      </c>
      <c r="J63" s="194"/>
      <c r="L63" s="246"/>
      <c r="M63" s="27"/>
      <c r="N63" s="28">
        <f t="shared" si="3"/>
        <v>0</v>
      </c>
      <c r="O63" s="28">
        <f t="shared" si="4"/>
        <v>0</v>
      </c>
    </row>
    <row r="64" spans="1:15" ht="27.6" x14ac:dyDescent="0.25">
      <c r="A64" s="48">
        <v>628</v>
      </c>
      <c r="B64" s="220" t="s">
        <v>588</v>
      </c>
      <c r="C64" s="25">
        <v>90</v>
      </c>
      <c r="D64" s="25" t="s">
        <v>5</v>
      </c>
      <c r="E64" s="218"/>
      <c r="F64" s="124"/>
      <c r="G64" s="125">
        <f t="shared" si="0"/>
        <v>0</v>
      </c>
      <c r="H64" s="125">
        <f t="shared" si="1"/>
        <v>0</v>
      </c>
      <c r="I64" s="125">
        <f t="shared" si="2"/>
        <v>0</v>
      </c>
      <c r="J64" s="194"/>
      <c r="L64" s="246"/>
      <c r="M64" s="27"/>
      <c r="N64" s="28">
        <f t="shared" si="3"/>
        <v>0</v>
      </c>
      <c r="O64" s="28">
        <f t="shared" si="4"/>
        <v>0</v>
      </c>
    </row>
    <row r="65" spans="1:15" ht="31.5" customHeight="1" x14ac:dyDescent="0.25">
      <c r="A65" s="48">
        <v>629</v>
      </c>
      <c r="B65" s="195" t="s">
        <v>589</v>
      </c>
      <c r="C65" s="24">
        <v>2</v>
      </c>
      <c r="D65" s="25" t="s">
        <v>5</v>
      </c>
      <c r="E65" s="125"/>
      <c r="F65" s="124"/>
      <c r="G65" s="125">
        <f t="shared" si="0"/>
        <v>0</v>
      </c>
      <c r="H65" s="125">
        <f t="shared" si="1"/>
        <v>0</v>
      </c>
      <c r="I65" s="125">
        <f t="shared" si="2"/>
        <v>0</v>
      </c>
      <c r="J65" s="194"/>
      <c r="L65" s="246"/>
      <c r="M65" s="27"/>
      <c r="N65" s="28">
        <f t="shared" si="3"/>
        <v>0</v>
      </c>
      <c r="O65" s="28">
        <f t="shared" si="4"/>
        <v>0</v>
      </c>
    </row>
    <row r="66" spans="1:15" x14ac:dyDescent="0.25">
      <c r="A66" s="48">
        <v>630</v>
      </c>
      <c r="B66" s="48" t="s">
        <v>613</v>
      </c>
      <c r="C66" s="24">
        <v>5</v>
      </c>
      <c r="D66" s="25" t="s">
        <v>5</v>
      </c>
      <c r="E66" s="125"/>
      <c r="F66" s="124"/>
      <c r="G66" s="125">
        <f t="shared" si="0"/>
        <v>0</v>
      </c>
      <c r="H66" s="125">
        <f t="shared" si="1"/>
        <v>0</v>
      </c>
      <c r="I66" s="125">
        <f t="shared" si="2"/>
        <v>0</v>
      </c>
      <c r="J66" s="194"/>
      <c r="L66" s="246"/>
      <c r="M66" s="27"/>
      <c r="N66" s="28">
        <f t="shared" si="3"/>
        <v>0</v>
      </c>
      <c r="O66" s="28">
        <f t="shared" si="4"/>
        <v>0</v>
      </c>
    </row>
    <row r="67" spans="1:15" x14ac:dyDescent="0.25">
      <c r="A67" s="48">
        <v>631</v>
      </c>
      <c r="B67" s="192" t="s">
        <v>16</v>
      </c>
      <c r="C67" s="31">
        <v>2</v>
      </c>
      <c r="D67" s="32" t="s">
        <v>5</v>
      </c>
      <c r="E67" s="125"/>
      <c r="F67" s="124"/>
      <c r="G67" s="125">
        <f t="shared" si="0"/>
        <v>0</v>
      </c>
      <c r="H67" s="125">
        <f t="shared" si="1"/>
        <v>0</v>
      </c>
      <c r="I67" s="125">
        <f t="shared" si="2"/>
        <v>0</v>
      </c>
      <c r="J67" s="194"/>
      <c r="L67" s="246"/>
      <c r="M67" s="27"/>
      <c r="N67" s="28">
        <f t="shared" si="3"/>
        <v>0</v>
      </c>
      <c r="O67" s="28">
        <f t="shared" si="4"/>
        <v>0</v>
      </c>
    </row>
    <row r="68" spans="1:15" x14ac:dyDescent="0.25">
      <c r="A68" s="48">
        <v>632</v>
      </c>
      <c r="B68" s="220" t="s">
        <v>278</v>
      </c>
      <c r="C68" s="25">
        <v>5</v>
      </c>
      <c r="D68" s="248" t="s">
        <v>5</v>
      </c>
      <c r="E68" s="125"/>
      <c r="F68" s="124"/>
      <c r="G68" s="125">
        <f t="shared" si="0"/>
        <v>0</v>
      </c>
      <c r="H68" s="125">
        <f t="shared" si="1"/>
        <v>0</v>
      </c>
      <c r="I68" s="125">
        <f t="shared" si="2"/>
        <v>0</v>
      </c>
      <c r="J68" s="194"/>
      <c r="L68" s="246"/>
      <c r="M68" s="27"/>
      <c r="N68" s="28">
        <f t="shared" si="3"/>
        <v>0</v>
      </c>
      <c r="O68" s="28">
        <f t="shared" si="4"/>
        <v>0</v>
      </c>
    </row>
    <row r="69" spans="1:15" x14ac:dyDescent="0.25">
      <c r="A69" s="48">
        <v>633</v>
      </c>
      <c r="B69" s="220" t="s">
        <v>266</v>
      </c>
      <c r="C69" s="25">
        <v>5</v>
      </c>
      <c r="D69" s="248" t="s">
        <v>5</v>
      </c>
      <c r="E69" s="125"/>
      <c r="F69" s="124"/>
      <c r="G69" s="125">
        <f t="shared" si="0"/>
        <v>0</v>
      </c>
      <c r="H69" s="125">
        <f t="shared" si="1"/>
        <v>0</v>
      </c>
      <c r="I69" s="125">
        <f t="shared" si="2"/>
        <v>0</v>
      </c>
      <c r="J69" s="194"/>
      <c r="L69" s="246"/>
      <c r="M69" s="27"/>
      <c r="N69" s="28">
        <f t="shared" si="3"/>
        <v>0</v>
      </c>
      <c r="O69" s="28">
        <f t="shared" si="4"/>
        <v>0</v>
      </c>
    </row>
    <row r="70" spans="1:15" x14ac:dyDescent="0.25">
      <c r="A70" s="48">
        <v>634</v>
      </c>
      <c r="B70" s="220" t="s">
        <v>272</v>
      </c>
      <c r="C70" s="24">
        <v>70</v>
      </c>
      <c r="D70" s="25" t="s">
        <v>5</v>
      </c>
      <c r="E70" s="218"/>
      <c r="F70" s="124"/>
      <c r="G70" s="125">
        <f t="shared" si="0"/>
        <v>0</v>
      </c>
      <c r="H70" s="125">
        <f t="shared" si="1"/>
        <v>0</v>
      </c>
      <c r="I70" s="125">
        <f t="shared" si="2"/>
        <v>0</v>
      </c>
      <c r="J70" s="194"/>
      <c r="L70" s="246"/>
      <c r="M70" s="27"/>
      <c r="N70" s="28">
        <f t="shared" si="3"/>
        <v>0</v>
      </c>
      <c r="O70" s="28">
        <f t="shared" si="4"/>
        <v>0</v>
      </c>
    </row>
    <row r="71" spans="1:15" ht="27.6" x14ac:dyDescent="0.25">
      <c r="A71" s="48">
        <v>635</v>
      </c>
      <c r="B71" s="48" t="s">
        <v>604</v>
      </c>
      <c r="C71" s="196">
        <v>5</v>
      </c>
      <c r="D71" s="197" t="s">
        <v>5</v>
      </c>
      <c r="E71" s="42"/>
      <c r="F71" s="124"/>
      <c r="G71" s="125">
        <f t="shared" si="0"/>
        <v>0</v>
      </c>
      <c r="H71" s="125">
        <f t="shared" si="1"/>
        <v>0</v>
      </c>
      <c r="I71" s="125">
        <f t="shared" si="2"/>
        <v>0</v>
      </c>
      <c r="J71" s="194"/>
      <c r="L71" s="246"/>
      <c r="M71" s="27"/>
      <c r="N71" s="28">
        <f t="shared" si="3"/>
        <v>0</v>
      </c>
      <c r="O71" s="28">
        <f t="shared" si="4"/>
        <v>0</v>
      </c>
    </row>
    <row r="72" spans="1:15" ht="27.6" x14ac:dyDescent="0.25">
      <c r="A72" s="48">
        <v>636</v>
      </c>
      <c r="B72" s="249" t="s">
        <v>603</v>
      </c>
      <c r="C72" s="196">
        <v>5</v>
      </c>
      <c r="D72" s="197" t="s">
        <v>5</v>
      </c>
      <c r="E72" s="42"/>
      <c r="F72" s="124"/>
      <c r="G72" s="125">
        <f t="shared" si="0"/>
        <v>0</v>
      </c>
      <c r="H72" s="125">
        <f t="shared" si="1"/>
        <v>0</v>
      </c>
      <c r="I72" s="125">
        <f t="shared" si="2"/>
        <v>0</v>
      </c>
      <c r="J72" s="194"/>
      <c r="L72" s="246"/>
      <c r="M72" s="27"/>
      <c r="N72" s="28">
        <f t="shared" si="3"/>
        <v>0</v>
      </c>
      <c r="O72" s="28">
        <f t="shared" si="4"/>
        <v>0</v>
      </c>
    </row>
    <row r="73" spans="1:15" ht="27.6" x14ac:dyDescent="0.25">
      <c r="A73" s="48">
        <v>637</v>
      </c>
      <c r="B73" s="126" t="s">
        <v>605</v>
      </c>
      <c r="C73" s="196">
        <v>5</v>
      </c>
      <c r="D73" s="197" t="s">
        <v>5</v>
      </c>
      <c r="E73" s="42"/>
      <c r="F73" s="124"/>
      <c r="G73" s="125">
        <f t="shared" si="0"/>
        <v>0</v>
      </c>
      <c r="H73" s="125">
        <f t="shared" si="1"/>
        <v>0</v>
      </c>
      <c r="I73" s="125">
        <f t="shared" si="2"/>
        <v>0</v>
      </c>
      <c r="J73" s="194"/>
      <c r="L73" s="246"/>
      <c r="M73" s="27"/>
      <c r="N73" s="28">
        <f t="shared" ref="N73:N95" si="8">M73</f>
        <v>0</v>
      </c>
      <c r="O73" s="28">
        <f t="shared" ref="O73:O95" si="9">N73+(N73*0.095)</f>
        <v>0</v>
      </c>
    </row>
    <row r="74" spans="1:15" x14ac:dyDescent="0.25">
      <c r="A74" s="48">
        <v>638</v>
      </c>
      <c r="B74" s="192" t="s">
        <v>81</v>
      </c>
      <c r="C74" s="196">
        <v>30</v>
      </c>
      <c r="D74" s="197" t="s">
        <v>5</v>
      </c>
      <c r="E74" s="42"/>
      <c r="F74" s="124"/>
      <c r="G74" s="125">
        <f t="shared" si="0"/>
        <v>0</v>
      </c>
      <c r="H74" s="125">
        <f t="shared" ref="H74:H95" si="10">G74*0.095</f>
        <v>0</v>
      </c>
      <c r="I74" s="125">
        <f t="shared" ref="I74:I95" si="11">+G74+H74</f>
        <v>0</v>
      </c>
      <c r="J74" s="194"/>
      <c r="L74" s="246"/>
      <c r="M74" s="27"/>
      <c r="N74" s="28">
        <f t="shared" si="8"/>
        <v>0</v>
      </c>
      <c r="O74" s="28">
        <f t="shared" si="9"/>
        <v>0</v>
      </c>
    </row>
    <row r="75" spans="1:15" x14ac:dyDescent="0.25">
      <c r="A75" s="48">
        <v>639</v>
      </c>
      <c r="B75" s="220" t="s">
        <v>264</v>
      </c>
      <c r="C75" s="196">
        <v>6</v>
      </c>
      <c r="D75" s="197" t="s">
        <v>5</v>
      </c>
      <c r="E75" s="42"/>
      <c r="F75" s="124"/>
      <c r="G75" s="125">
        <f t="shared" ref="G75:G92" si="12">C75*ROUND(F75,4)</f>
        <v>0</v>
      </c>
      <c r="H75" s="125">
        <f t="shared" si="10"/>
        <v>0</v>
      </c>
      <c r="I75" s="125">
        <f t="shared" si="11"/>
        <v>0</v>
      </c>
      <c r="J75" s="194"/>
      <c r="L75" s="246"/>
      <c r="M75" s="27"/>
      <c r="N75" s="28">
        <f t="shared" si="8"/>
        <v>0</v>
      </c>
      <c r="O75" s="28">
        <f t="shared" si="9"/>
        <v>0</v>
      </c>
    </row>
    <row r="76" spans="1:15" x14ac:dyDescent="0.25">
      <c r="A76" s="48">
        <v>640</v>
      </c>
      <c r="B76" s="220" t="s">
        <v>596</v>
      </c>
      <c r="C76" s="196">
        <v>10</v>
      </c>
      <c r="D76" s="197" t="s">
        <v>5</v>
      </c>
      <c r="E76" s="42"/>
      <c r="F76" s="124"/>
      <c r="G76" s="125">
        <f t="shared" si="12"/>
        <v>0</v>
      </c>
      <c r="H76" s="125">
        <f t="shared" si="10"/>
        <v>0</v>
      </c>
      <c r="I76" s="125">
        <f t="shared" si="11"/>
        <v>0</v>
      </c>
      <c r="J76" s="194"/>
      <c r="L76" s="246"/>
      <c r="M76" s="27"/>
      <c r="N76" s="28">
        <f t="shared" si="8"/>
        <v>0</v>
      </c>
      <c r="O76" s="28">
        <f t="shared" si="9"/>
        <v>0</v>
      </c>
    </row>
    <row r="77" spans="1:15" x14ac:dyDescent="0.25">
      <c r="A77" s="48">
        <v>641</v>
      </c>
      <c r="B77" s="220" t="s">
        <v>267</v>
      </c>
      <c r="C77" s="196">
        <v>10</v>
      </c>
      <c r="D77" s="197" t="s">
        <v>5</v>
      </c>
      <c r="E77" s="42"/>
      <c r="F77" s="124"/>
      <c r="G77" s="125">
        <f t="shared" si="12"/>
        <v>0</v>
      </c>
      <c r="H77" s="125">
        <f t="shared" si="10"/>
        <v>0</v>
      </c>
      <c r="I77" s="125">
        <f t="shared" si="11"/>
        <v>0</v>
      </c>
      <c r="J77" s="194"/>
      <c r="L77" s="246"/>
      <c r="M77" s="27"/>
      <c r="N77" s="28">
        <f t="shared" si="8"/>
        <v>0</v>
      </c>
      <c r="O77" s="28">
        <f t="shared" si="9"/>
        <v>0</v>
      </c>
    </row>
    <row r="78" spans="1:15" ht="27.6" x14ac:dyDescent="0.25">
      <c r="A78" s="48">
        <v>642</v>
      </c>
      <c r="B78" s="192" t="s">
        <v>276</v>
      </c>
      <c r="C78" s="196">
        <v>2</v>
      </c>
      <c r="D78" s="197" t="s">
        <v>5</v>
      </c>
      <c r="E78" s="42"/>
      <c r="F78" s="124"/>
      <c r="G78" s="125">
        <f t="shared" si="12"/>
        <v>0</v>
      </c>
      <c r="H78" s="125">
        <f t="shared" si="10"/>
        <v>0</v>
      </c>
      <c r="I78" s="125">
        <f t="shared" si="11"/>
        <v>0</v>
      </c>
      <c r="J78" s="194"/>
      <c r="L78" s="246"/>
      <c r="M78" s="27"/>
      <c r="N78" s="28">
        <f t="shared" si="8"/>
        <v>0</v>
      </c>
      <c r="O78" s="28">
        <f t="shared" si="9"/>
        <v>0</v>
      </c>
    </row>
    <row r="79" spans="1:15" x14ac:dyDescent="0.25">
      <c r="A79" s="48">
        <v>643</v>
      </c>
      <c r="B79" s="192" t="s">
        <v>297</v>
      </c>
      <c r="C79" s="196">
        <v>2</v>
      </c>
      <c r="D79" s="197" t="s">
        <v>5</v>
      </c>
      <c r="E79" s="42"/>
      <c r="F79" s="124"/>
      <c r="G79" s="125">
        <f t="shared" si="12"/>
        <v>0</v>
      </c>
      <c r="H79" s="125">
        <f t="shared" si="10"/>
        <v>0</v>
      </c>
      <c r="I79" s="125">
        <f t="shared" si="11"/>
        <v>0</v>
      </c>
      <c r="J79" s="194"/>
      <c r="L79" s="246"/>
      <c r="M79" s="27"/>
      <c r="N79" s="28">
        <f t="shared" si="8"/>
        <v>0</v>
      </c>
      <c r="O79" s="28">
        <f t="shared" si="9"/>
        <v>0</v>
      </c>
    </row>
    <row r="80" spans="1:15" x14ac:dyDescent="0.25">
      <c r="A80" s="48">
        <v>644</v>
      </c>
      <c r="B80" s="192" t="s">
        <v>298</v>
      </c>
      <c r="C80" s="196">
        <v>2</v>
      </c>
      <c r="D80" s="197" t="s">
        <v>5</v>
      </c>
      <c r="E80" s="42"/>
      <c r="F80" s="124"/>
      <c r="G80" s="125">
        <f t="shared" si="12"/>
        <v>0</v>
      </c>
      <c r="H80" s="125">
        <f t="shared" si="10"/>
        <v>0</v>
      </c>
      <c r="I80" s="125">
        <f t="shared" si="11"/>
        <v>0</v>
      </c>
      <c r="J80" s="194"/>
      <c r="L80" s="246"/>
      <c r="M80" s="27"/>
      <c r="N80" s="28">
        <f t="shared" si="8"/>
        <v>0</v>
      </c>
      <c r="O80" s="28">
        <f t="shared" si="9"/>
        <v>0</v>
      </c>
    </row>
    <row r="81" spans="1:15" x14ac:dyDescent="0.25">
      <c r="A81" s="48">
        <v>645</v>
      </c>
      <c r="B81" s="220" t="s">
        <v>273</v>
      </c>
      <c r="C81" s="196">
        <v>3</v>
      </c>
      <c r="D81" s="197" t="s">
        <v>5</v>
      </c>
      <c r="E81" s="42"/>
      <c r="F81" s="124"/>
      <c r="G81" s="125">
        <f t="shared" si="12"/>
        <v>0</v>
      </c>
      <c r="H81" s="125">
        <f t="shared" si="10"/>
        <v>0</v>
      </c>
      <c r="I81" s="125">
        <f t="shared" si="11"/>
        <v>0</v>
      </c>
      <c r="J81" s="194"/>
      <c r="L81" s="246"/>
      <c r="M81" s="27"/>
      <c r="N81" s="28">
        <f t="shared" si="8"/>
        <v>0</v>
      </c>
      <c r="O81" s="28">
        <f t="shared" si="9"/>
        <v>0</v>
      </c>
    </row>
    <row r="82" spans="1:15" x14ac:dyDescent="0.25">
      <c r="A82" s="48">
        <v>646</v>
      </c>
      <c r="B82" s="192" t="s">
        <v>602</v>
      </c>
      <c r="C82" s="196">
        <v>3</v>
      </c>
      <c r="D82" s="197" t="s">
        <v>7</v>
      </c>
      <c r="E82" s="42"/>
      <c r="F82" s="124"/>
      <c r="G82" s="125">
        <f t="shared" si="12"/>
        <v>0</v>
      </c>
      <c r="H82" s="125">
        <f>G82*0.22</f>
        <v>0</v>
      </c>
      <c r="I82" s="125">
        <f t="shared" si="11"/>
        <v>0</v>
      </c>
      <c r="J82" s="194"/>
      <c r="L82" s="246"/>
      <c r="M82" s="27"/>
      <c r="N82" s="28">
        <f t="shared" si="8"/>
        <v>0</v>
      </c>
      <c r="O82" s="28">
        <f>N82+(N82*0.22)</f>
        <v>0</v>
      </c>
    </row>
    <row r="83" spans="1:15" x14ac:dyDescent="0.25">
      <c r="A83" s="48">
        <v>647</v>
      </c>
      <c r="B83" s="192" t="s">
        <v>598</v>
      </c>
      <c r="C83" s="196">
        <v>300</v>
      </c>
      <c r="D83" s="197" t="s">
        <v>5</v>
      </c>
      <c r="E83" s="42"/>
      <c r="F83" s="124"/>
      <c r="G83" s="125">
        <f t="shared" si="12"/>
        <v>0</v>
      </c>
      <c r="H83" s="125">
        <f t="shared" si="10"/>
        <v>0</v>
      </c>
      <c r="I83" s="125">
        <f t="shared" si="11"/>
        <v>0</v>
      </c>
      <c r="J83" s="194"/>
      <c r="L83" s="246"/>
      <c r="M83" s="27"/>
      <c r="N83" s="28">
        <f t="shared" si="8"/>
        <v>0</v>
      </c>
      <c r="O83" s="28">
        <f t="shared" si="9"/>
        <v>0</v>
      </c>
    </row>
    <row r="84" spans="1:15" x14ac:dyDescent="0.25">
      <c r="A84" s="48">
        <v>648</v>
      </c>
      <c r="B84" s="220" t="s">
        <v>597</v>
      </c>
      <c r="C84" s="196">
        <v>1000</v>
      </c>
      <c r="D84" s="197" t="s">
        <v>5</v>
      </c>
      <c r="E84" s="42"/>
      <c r="F84" s="124"/>
      <c r="G84" s="125">
        <f t="shared" si="12"/>
        <v>0</v>
      </c>
      <c r="H84" s="125">
        <f t="shared" si="10"/>
        <v>0</v>
      </c>
      <c r="I84" s="125">
        <f t="shared" si="11"/>
        <v>0</v>
      </c>
      <c r="J84" s="194"/>
      <c r="L84" s="246"/>
      <c r="M84" s="27"/>
      <c r="N84" s="28">
        <f t="shared" si="8"/>
        <v>0</v>
      </c>
      <c r="O84" s="28">
        <f t="shared" si="9"/>
        <v>0</v>
      </c>
    </row>
    <row r="85" spans="1:15" x14ac:dyDescent="0.25">
      <c r="A85" s="48">
        <v>649</v>
      </c>
      <c r="B85" s="192" t="s">
        <v>189</v>
      </c>
      <c r="C85" s="196">
        <v>300</v>
      </c>
      <c r="D85" s="197" t="s">
        <v>5</v>
      </c>
      <c r="E85" s="42"/>
      <c r="F85" s="124"/>
      <c r="G85" s="125">
        <f t="shared" si="12"/>
        <v>0</v>
      </c>
      <c r="H85" s="125">
        <f t="shared" si="10"/>
        <v>0</v>
      </c>
      <c r="I85" s="125">
        <f t="shared" si="11"/>
        <v>0</v>
      </c>
      <c r="J85" s="194"/>
      <c r="L85" s="246"/>
      <c r="M85" s="27"/>
      <c r="N85" s="28">
        <f t="shared" si="8"/>
        <v>0</v>
      </c>
      <c r="O85" s="28">
        <f t="shared" si="9"/>
        <v>0</v>
      </c>
    </row>
    <row r="86" spans="1:15" x14ac:dyDescent="0.25">
      <c r="A86" s="48">
        <v>650</v>
      </c>
      <c r="B86" s="192" t="s">
        <v>594</v>
      </c>
      <c r="C86" s="196">
        <v>50</v>
      </c>
      <c r="D86" s="197" t="s">
        <v>5</v>
      </c>
      <c r="E86" s="42"/>
      <c r="F86" s="124"/>
      <c r="G86" s="125">
        <f t="shared" si="12"/>
        <v>0</v>
      </c>
      <c r="H86" s="125">
        <f t="shared" si="10"/>
        <v>0</v>
      </c>
      <c r="I86" s="125">
        <f t="shared" si="11"/>
        <v>0</v>
      </c>
      <c r="J86" s="194"/>
      <c r="L86" s="246"/>
      <c r="M86" s="27"/>
      <c r="N86" s="28">
        <f t="shared" si="8"/>
        <v>0</v>
      </c>
      <c r="O86" s="28">
        <f t="shared" si="9"/>
        <v>0</v>
      </c>
    </row>
    <row r="87" spans="1:15" x14ac:dyDescent="0.25">
      <c r="A87" s="48">
        <v>651</v>
      </c>
      <c r="B87" s="48" t="s">
        <v>626</v>
      </c>
      <c r="C87" s="196">
        <v>6</v>
      </c>
      <c r="D87" s="197" t="s">
        <v>5</v>
      </c>
      <c r="E87" s="42"/>
      <c r="F87" s="124"/>
      <c r="G87" s="125">
        <f t="shared" si="12"/>
        <v>0</v>
      </c>
      <c r="H87" s="125">
        <f>G87*0.22</f>
        <v>0</v>
      </c>
      <c r="I87" s="125">
        <f t="shared" si="11"/>
        <v>0</v>
      </c>
      <c r="J87" s="194"/>
      <c r="L87" s="246"/>
      <c r="M87" s="27"/>
      <c r="N87" s="28">
        <f t="shared" si="8"/>
        <v>0</v>
      </c>
      <c r="O87" s="28">
        <f>N87+(N87*0.22)</f>
        <v>0</v>
      </c>
    </row>
    <row r="88" spans="1:15" x14ac:dyDescent="0.25">
      <c r="A88" s="48">
        <v>652</v>
      </c>
      <c r="B88" s="220" t="s">
        <v>20</v>
      </c>
      <c r="C88" s="196">
        <v>1500</v>
      </c>
      <c r="D88" s="197" t="s">
        <v>5</v>
      </c>
      <c r="E88" s="42"/>
      <c r="F88" s="124"/>
      <c r="G88" s="125">
        <f t="shared" si="12"/>
        <v>0</v>
      </c>
      <c r="H88" s="125">
        <f t="shared" si="10"/>
        <v>0</v>
      </c>
      <c r="I88" s="125">
        <f t="shared" si="11"/>
        <v>0</v>
      </c>
      <c r="J88" s="194"/>
      <c r="L88" s="246"/>
      <c r="M88" s="27"/>
      <c r="N88" s="28">
        <f t="shared" si="8"/>
        <v>0</v>
      </c>
      <c r="O88" s="28">
        <f t="shared" si="9"/>
        <v>0</v>
      </c>
    </row>
    <row r="89" spans="1:15" x14ac:dyDescent="0.25">
      <c r="A89" s="48">
        <v>653</v>
      </c>
      <c r="B89" s="220" t="s">
        <v>271</v>
      </c>
      <c r="C89" s="196">
        <v>3</v>
      </c>
      <c r="D89" s="197" t="s">
        <v>5</v>
      </c>
      <c r="E89" s="42"/>
      <c r="F89" s="124"/>
      <c r="G89" s="125">
        <f t="shared" si="12"/>
        <v>0</v>
      </c>
      <c r="H89" s="125">
        <f t="shared" si="10"/>
        <v>0</v>
      </c>
      <c r="I89" s="125">
        <f t="shared" si="11"/>
        <v>0</v>
      </c>
      <c r="J89" s="194"/>
      <c r="L89" s="246"/>
      <c r="M89" s="27"/>
      <c r="N89" s="28">
        <f t="shared" si="8"/>
        <v>0</v>
      </c>
      <c r="O89" s="28">
        <f t="shared" si="9"/>
        <v>0</v>
      </c>
    </row>
    <row r="90" spans="1:15" x14ac:dyDescent="0.25">
      <c r="A90" s="48">
        <v>654</v>
      </c>
      <c r="B90" s="48" t="s">
        <v>618</v>
      </c>
      <c r="C90" s="196">
        <v>1</v>
      </c>
      <c r="D90" s="197" t="s">
        <v>5</v>
      </c>
      <c r="E90" s="42"/>
      <c r="F90" s="124"/>
      <c r="G90" s="125">
        <f t="shared" si="12"/>
        <v>0</v>
      </c>
      <c r="H90" s="125">
        <f t="shared" si="10"/>
        <v>0</v>
      </c>
      <c r="I90" s="125">
        <f t="shared" si="11"/>
        <v>0</v>
      </c>
      <c r="J90" s="194"/>
      <c r="L90" s="246"/>
      <c r="M90" s="27"/>
      <c r="N90" s="28">
        <f t="shared" si="8"/>
        <v>0</v>
      </c>
      <c r="O90" s="28">
        <f t="shared" si="9"/>
        <v>0</v>
      </c>
    </row>
    <row r="91" spans="1:15" x14ac:dyDescent="0.25">
      <c r="A91" s="48">
        <v>655</v>
      </c>
      <c r="B91" s="48" t="s">
        <v>937</v>
      </c>
      <c r="C91" s="196">
        <v>0</v>
      </c>
      <c r="D91" s="197" t="s">
        <v>5</v>
      </c>
      <c r="E91" s="42"/>
      <c r="F91" s="124"/>
      <c r="G91" s="125">
        <f t="shared" si="12"/>
        <v>0</v>
      </c>
      <c r="H91" s="125">
        <f t="shared" si="10"/>
        <v>0</v>
      </c>
      <c r="I91" s="125">
        <f t="shared" si="11"/>
        <v>0</v>
      </c>
      <c r="J91" s="194"/>
      <c r="L91" s="246"/>
      <c r="M91" s="27"/>
      <c r="N91" s="28">
        <f t="shared" si="8"/>
        <v>0</v>
      </c>
      <c r="O91" s="28">
        <f t="shared" si="9"/>
        <v>0</v>
      </c>
    </row>
    <row r="92" spans="1:15" x14ac:dyDescent="0.25">
      <c r="A92" s="48">
        <v>656</v>
      </c>
      <c r="B92" s="220" t="s">
        <v>595</v>
      </c>
      <c r="C92" s="196">
        <v>3</v>
      </c>
      <c r="D92" s="197" t="s">
        <v>5</v>
      </c>
      <c r="E92" s="42"/>
      <c r="F92" s="124"/>
      <c r="G92" s="125">
        <f t="shared" si="12"/>
        <v>0</v>
      </c>
      <c r="H92" s="125">
        <f>G92*0.095</f>
        <v>0</v>
      </c>
      <c r="I92" s="125">
        <f t="shared" si="11"/>
        <v>0</v>
      </c>
      <c r="J92" s="194"/>
      <c r="L92" s="246"/>
      <c r="M92" s="27"/>
      <c r="N92" s="28">
        <f t="shared" si="8"/>
        <v>0</v>
      </c>
      <c r="O92" s="28">
        <f t="shared" si="9"/>
        <v>0</v>
      </c>
    </row>
    <row r="93" spans="1:15" x14ac:dyDescent="0.25">
      <c r="A93" s="48">
        <v>657</v>
      </c>
      <c r="B93" s="220" t="s">
        <v>270</v>
      </c>
      <c r="C93" s="196">
        <v>1</v>
      </c>
      <c r="D93" s="197" t="s">
        <v>5</v>
      </c>
      <c r="E93" s="42"/>
      <c r="F93" s="124"/>
      <c r="G93" s="125">
        <f t="shared" si="0"/>
        <v>0</v>
      </c>
      <c r="H93" s="125">
        <f t="shared" si="10"/>
        <v>0</v>
      </c>
      <c r="I93" s="125">
        <f t="shared" si="11"/>
        <v>0</v>
      </c>
      <c r="J93" s="194"/>
      <c r="L93" s="246"/>
      <c r="M93" s="27"/>
      <c r="N93" s="28">
        <f t="shared" si="8"/>
        <v>0</v>
      </c>
      <c r="O93" s="28">
        <f t="shared" si="9"/>
        <v>0</v>
      </c>
    </row>
    <row r="94" spans="1:15" x14ac:dyDescent="0.25">
      <c r="A94" s="48">
        <v>658</v>
      </c>
      <c r="B94" s="48" t="s">
        <v>627</v>
      </c>
      <c r="C94" s="196">
        <v>20</v>
      </c>
      <c r="D94" s="197" t="s">
        <v>5</v>
      </c>
      <c r="E94" s="42"/>
      <c r="F94" s="124"/>
      <c r="G94" s="125">
        <f t="shared" ref="G94:G95" si="13">C94*ROUND(F94,4)</f>
        <v>0</v>
      </c>
      <c r="H94" s="125">
        <f t="shared" si="10"/>
        <v>0</v>
      </c>
      <c r="I94" s="125">
        <f t="shared" si="11"/>
        <v>0</v>
      </c>
      <c r="J94" s="194"/>
      <c r="L94" s="246"/>
      <c r="M94" s="27"/>
      <c r="N94" s="28">
        <f t="shared" si="8"/>
        <v>0</v>
      </c>
      <c r="O94" s="28">
        <f t="shared" si="9"/>
        <v>0</v>
      </c>
    </row>
    <row r="95" spans="1:15" x14ac:dyDescent="0.25">
      <c r="A95" s="48">
        <v>659</v>
      </c>
      <c r="B95" s="48" t="s">
        <v>105</v>
      </c>
      <c r="C95" s="196">
        <v>2</v>
      </c>
      <c r="D95" s="197" t="s">
        <v>5</v>
      </c>
      <c r="E95" s="42"/>
      <c r="F95" s="124"/>
      <c r="G95" s="125">
        <f t="shared" si="13"/>
        <v>0</v>
      </c>
      <c r="H95" s="125">
        <f t="shared" si="10"/>
        <v>0</v>
      </c>
      <c r="I95" s="125">
        <f t="shared" si="11"/>
        <v>0</v>
      </c>
      <c r="J95" s="194"/>
      <c r="L95" s="246"/>
      <c r="M95" s="27"/>
      <c r="N95" s="28">
        <f t="shared" si="8"/>
        <v>0</v>
      </c>
      <c r="O95" s="28">
        <f t="shared" si="9"/>
        <v>0</v>
      </c>
    </row>
    <row r="96" spans="1:15" x14ac:dyDescent="0.25">
      <c r="A96" s="48"/>
      <c r="B96" s="52" t="s">
        <v>859</v>
      </c>
      <c r="C96" s="196"/>
      <c r="D96" s="197"/>
      <c r="E96" s="42"/>
      <c r="F96" s="49"/>
      <c r="G96" s="152">
        <f>SUM(G8:G95)</f>
        <v>0</v>
      </c>
      <c r="H96" s="152">
        <f>SUM(H8:H95)</f>
        <v>0</v>
      </c>
      <c r="I96" s="152">
        <f>SUM(I8:I95)</f>
        <v>0</v>
      </c>
      <c r="J96" s="194">
        <f>SUM(J8:J95)</f>
        <v>0</v>
      </c>
      <c r="L96" s="246"/>
      <c r="M96" s="27"/>
      <c r="N96" s="46">
        <f>SUM(N8:N95)</f>
        <v>0</v>
      </c>
      <c r="O96" s="46">
        <f t="shared" ref="O96" si="14">SUM(O8:O95)</f>
        <v>0</v>
      </c>
    </row>
    <row r="97" spans="1:15" x14ac:dyDescent="0.25">
      <c r="A97" s="250" t="s">
        <v>860</v>
      </c>
      <c r="B97" s="251"/>
      <c r="C97" s="252"/>
      <c r="D97" s="253"/>
      <c r="E97" s="254"/>
      <c r="F97" s="255"/>
      <c r="G97" s="253"/>
      <c r="H97" s="253"/>
      <c r="I97" s="253"/>
      <c r="J97" s="256"/>
      <c r="K97" s="97"/>
      <c r="L97" s="290"/>
      <c r="M97" s="291"/>
      <c r="N97" s="291"/>
      <c r="O97" s="292"/>
    </row>
    <row r="98" spans="1:15" ht="41.4" x14ac:dyDescent="0.25">
      <c r="A98" s="48">
        <v>660</v>
      </c>
      <c r="B98" s="48" t="s">
        <v>280</v>
      </c>
      <c r="C98" s="196">
        <v>280</v>
      </c>
      <c r="D98" s="197" t="s">
        <v>5</v>
      </c>
      <c r="E98" s="42"/>
      <c r="F98" s="124"/>
      <c r="G98" s="125">
        <f>C98*ROUND(F98,4)</f>
        <v>0</v>
      </c>
      <c r="H98" s="125">
        <f>G98*0.095</f>
        <v>0</v>
      </c>
      <c r="I98" s="125">
        <f t="shared" ref="I98" si="15">+G98+H98</f>
        <v>0</v>
      </c>
      <c r="J98" s="194"/>
      <c r="L98" s="246"/>
      <c r="M98" s="27"/>
      <c r="N98" s="28">
        <f>M98</f>
        <v>0</v>
      </c>
      <c r="O98" s="28">
        <f>N98+(N98*0.095)</f>
        <v>0</v>
      </c>
    </row>
    <row r="99" spans="1:15" ht="41.4" x14ac:dyDescent="0.25">
      <c r="A99" s="48">
        <v>661</v>
      </c>
      <c r="B99" s="52" t="s">
        <v>828</v>
      </c>
      <c r="C99" s="196">
        <v>280</v>
      </c>
      <c r="D99" s="197" t="s">
        <v>5</v>
      </c>
      <c r="E99" s="42"/>
      <c r="F99" s="124"/>
      <c r="G99" s="125">
        <f t="shared" ref="G99" si="16">C99*ROUND(F99,4)</f>
        <v>0</v>
      </c>
      <c r="H99" s="125">
        <f t="shared" ref="H99" si="17">G99*0.095</f>
        <v>0</v>
      </c>
      <c r="I99" s="125">
        <f t="shared" ref="I99" si="18">+G99+H99</f>
        <v>0</v>
      </c>
      <c r="J99" s="194"/>
      <c r="L99" s="246"/>
      <c r="M99" s="27"/>
      <c r="N99" s="28">
        <f>M99</f>
        <v>0</v>
      </c>
      <c r="O99" s="28">
        <f>N99+(N99*0.095)</f>
        <v>0</v>
      </c>
    </row>
    <row r="100" spans="1:15" x14ac:dyDescent="0.25">
      <c r="A100" s="25"/>
      <c r="B100" s="52" t="s">
        <v>659</v>
      </c>
      <c r="C100" s="261" t="s">
        <v>3</v>
      </c>
      <c r="D100" s="96" t="s">
        <v>3</v>
      </c>
      <c r="E100" s="96" t="s">
        <v>3</v>
      </c>
      <c r="F100" s="96" t="s">
        <v>3</v>
      </c>
      <c r="G100" s="54">
        <f>SUM(G98:G99)</f>
        <v>0</v>
      </c>
      <c r="H100" s="54">
        <f>SUM(H98:H99)</f>
        <v>0</v>
      </c>
      <c r="I100" s="54">
        <f>SUM(I98:I99)</f>
        <v>0</v>
      </c>
      <c r="J100" s="200">
        <f>SUM(J98:J99)</f>
        <v>0</v>
      </c>
      <c r="L100" s="246"/>
      <c r="M100" s="27"/>
      <c r="N100" s="46">
        <f>SUM(N98:N99)</f>
        <v>0</v>
      </c>
      <c r="O100" s="46">
        <f t="shared" ref="O100" si="19">SUM(O98:O99)</f>
        <v>0</v>
      </c>
    </row>
    <row r="101" spans="1:15" x14ac:dyDescent="0.25">
      <c r="A101" s="138"/>
      <c r="B101" s="257"/>
      <c r="C101" s="258"/>
      <c r="D101" s="234"/>
      <c r="E101" s="259"/>
      <c r="F101" s="259"/>
      <c r="G101" s="259"/>
      <c r="H101" s="259"/>
      <c r="I101" s="259"/>
    </row>
    <row r="102" spans="1:15" s="86" customFormat="1" ht="15" customHeight="1" x14ac:dyDescent="0.3">
      <c r="A102" s="70" t="s">
        <v>61</v>
      </c>
      <c r="B102" s="70"/>
      <c r="C102" s="70"/>
      <c r="D102" s="70"/>
      <c r="E102" s="70"/>
      <c r="F102" s="70"/>
      <c r="G102" s="70"/>
      <c r="H102" s="70"/>
      <c r="I102" s="70"/>
      <c r="L102" s="268"/>
      <c r="M102" s="7"/>
      <c r="N102" s="7"/>
      <c r="O102" s="7"/>
    </row>
    <row r="103" spans="1:15" s="86" customFormat="1" ht="23.25" customHeight="1" x14ac:dyDescent="0.3">
      <c r="A103" s="74" t="s">
        <v>62</v>
      </c>
      <c r="B103" s="74"/>
      <c r="C103" s="74"/>
      <c r="D103" s="74"/>
      <c r="E103" s="74"/>
      <c r="F103" s="74"/>
      <c r="G103" s="74"/>
      <c r="H103" s="74"/>
      <c r="I103" s="74"/>
      <c r="L103" s="268"/>
      <c r="M103" s="7"/>
      <c r="N103" s="7"/>
      <c r="O103" s="7"/>
    </row>
    <row r="104" spans="1:15" s="74" customFormat="1" ht="12.75" customHeight="1" x14ac:dyDescent="0.25">
      <c r="A104" s="74" t="s">
        <v>195</v>
      </c>
      <c r="L104" s="268"/>
      <c r="M104" s="7"/>
      <c r="N104" s="7"/>
      <c r="O104" s="7"/>
    </row>
    <row r="105" spans="1:15" s="79" customFormat="1" ht="12.75" customHeight="1" x14ac:dyDescent="0.25">
      <c r="A105" s="79" t="s">
        <v>196</v>
      </c>
      <c r="L105" s="268"/>
      <c r="M105" s="7"/>
      <c r="N105" s="7"/>
      <c r="O105" s="7"/>
    </row>
    <row r="106" spans="1:15" s="79" customFormat="1" ht="15" customHeight="1" x14ac:dyDescent="0.25">
      <c r="A106" s="79" t="s">
        <v>197</v>
      </c>
      <c r="L106" s="268"/>
      <c r="M106" s="7"/>
      <c r="N106" s="7"/>
      <c r="O106" s="7"/>
    </row>
    <row r="107" spans="1:15" s="79" customFormat="1" ht="15" customHeight="1" x14ac:dyDescent="0.25">
      <c r="A107" s="79" t="s">
        <v>198</v>
      </c>
      <c r="L107" s="268"/>
      <c r="M107" s="7"/>
      <c r="N107" s="7"/>
      <c r="O107" s="7"/>
    </row>
    <row r="108" spans="1:15" s="79" customFormat="1" ht="15" customHeight="1" x14ac:dyDescent="0.25">
      <c r="A108" s="79" t="s">
        <v>199</v>
      </c>
      <c r="L108" s="268"/>
      <c r="M108" s="7"/>
      <c r="N108" s="7"/>
      <c r="O108" s="7"/>
    </row>
    <row r="109" spans="1:15" s="112" customFormat="1" ht="13.2" customHeight="1" x14ac:dyDescent="0.25">
      <c r="A109" s="79" t="s">
        <v>200</v>
      </c>
      <c r="B109" s="79"/>
      <c r="C109" s="79"/>
      <c r="D109" s="79"/>
      <c r="E109" s="79"/>
      <c r="F109" s="79"/>
      <c r="G109" s="79"/>
      <c r="H109" s="79"/>
      <c r="I109" s="79"/>
      <c r="L109" s="268"/>
      <c r="M109" s="7"/>
      <c r="N109" s="7"/>
      <c r="O109" s="7"/>
    </row>
    <row r="110" spans="1:15" s="112" customFormat="1" ht="48.75" customHeight="1" x14ac:dyDescent="0.25">
      <c r="A110" s="79" t="s">
        <v>934</v>
      </c>
      <c r="B110" s="79"/>
      <c r="C110" s="79"/>
      <c r="D110" s="79"/>
      <c r="E110" s="79"/>
      <c r="F110" s="79"/>
      <c r="G110" s="79"/>
      <c r="H110" s="79"/>
      <c r="I110" s="79"/>
      <c r="L110" s="268"/>
      <c r="M110" s="7"/>
      <c r="N110" s="7"/>
      <c r="O110" s="7"/>
    </row>
    <row r="111" spans="1:15" s="112" customFormat="1" x14ac:dyDescent="0.25">
      <c r="A111" s="84"/>
      <c r="B111" s="84"/>
      <c r="C111" s="84"/>
      <c r="D111" s="84"/>
      <c r="E111" s="84"/>
      <c r="F111" s="84"/>
      <c r="G111" s="84"/>
      <c r="H111" s="84"/>
      <c r="I111" s="84"/>
      <c r="L111" s="268"/>
      <c r="M111" s="7"/>
      <c r="N111" s="7"/>
      <c r="O111" s="7"/>
    </row>
    <row r="112" spans="1:15" s="86" customFormat="1" ht="13.95" customHeight="1" x14ac:dyDescent="0.3">
      <c r="A112" s="86" t="s">
        <v>929</v>
      </c>
      <c r="L112" s="268"/>
      <c r="M112" s="7"/>
      <c r="N112" s="7"/>
      <c r="O112" s="7"/>
    </row>
    <row r="113" spans="1:10" ht="14.4" x14ac:dyDescent="0.3">
      <c r="A113" s="168"/>
      <c r="B113" s="168"/>
      <c r="C113" s="169"/>
      <c r="D113" s="143"/>
      <c r="E113" s="144"/>
      <c r="F113" s="170"/>
      <c r="G113" s="144"/>
      <c r="H113" s="144"/>
      <c r="I113" s="144"/>
      <c r="J113" s="144"/>
    </row>
    <row r="114" spans="1:10" x14ac:dyDescent="0.25">
      <c r="A114" s="7"/>
      <c r="B114" s="8"/>
      <c r="C114" s="12"/>
      <c r="D114" s="12"/>
      <c r="E114" s="12"/>
      <c r="F114" s="12"/>
      <c r="G114" s="12"/>
      <c r="H114" s="12"/>
      <c r="I114" s="12"/>
    </row>
    <row r="115" spans="1:10" x14ac:dyDescent="0.25">
      <c r="A115" s="7"/>
      <c r="B115" s="8"/>
      <c r="C115" s="12"/>
      <c r="D115" s="12"/>
      <c r="E115" s="12"/>
      <c r="F115" s="12"/>
      <c r="G115" s="12"/>
      <c r="H115" s="12"/>
      <c r="I115" s="12"/>
    </row>
    <row r="116" spans="1:10" x14ac:dyDescent="0.25">
      <c r="A116" s="7"/>
      <c r="B116" s="89"/>
      <c r="C116" s="12"/>
      <c r="D116" s="12"/>
      <c r="E116" s="12"/>
      <c r="F116" s="12"/>
      <c r="G116" s="12"/>
      <c r="H116" s="12"/>
      <c r="I116" s="12"/>
    </row>
    <row r="117" spans="1:10" x14ac:dyDescent="0.25">
      <c r="A117" s="7"/>
      <c r="B117" s="89"/>
      <c r="C117" s="89"/>
      <c r="D117" s="89"/>
      <c r="E117" s="89"/>
      <c r="F117" s="89"/>
      <c r="G117" s="89"/>
      <c r="H117" s="89"/>
      <c r="I117" s="89"/>
    </row>
    <row r="118" spans="1:10" x14ac:dyDescent="0.25">
      <c r="A118" s="7"/>
      <c r="B118" s="89"/>
      <c r="C118" s="260"/>
      <c r="D118" s="91"/>
      <c r="E118" s="12"/>
      <c r="F118" s="12"/>
      <c r="G118" s="12"/>
      <c r="H118" s="12"/>
      <c r="I118" s="12"/>
    </row>
    <row r="119" spans="1:10" x14ac:dyDescent="0.25">
      <c r="A119" s="7"/>
      <c r="B119" s="8"/>
      <c r="C119" s="245"/>
      <c r="D119" s="10"/>
      <c r="E119" s="92"/>
      <c r="F119" s="92"/>
      <c r="G119" s="92"/>
      <c r="H119" s="92"/>
      <c r="I119" s="92"/>
    </row>
    <row r="120" spans="1:10" x14ac:dyDescent="0.25">
      <c r="A120" s="7"/>
      <c r="B120" s="8"/>
      <c r="C120" s="245"/>
      <c r="D120" s="10"/>
      <c r="E120" s="92"/>
      <c r="F120" s="92"/>
      <c r="G120" s="92"/>
      <c r="H120" s="92"/>
      <c r="I120" s="92"/>
    </row>
  </sheetData>
  <sheetProtection algorithmName="SHA-512" hashValue="5mNn4wEgLNyvnWmGOP8o+hwUljNQ1qoBFMTGIikieB41Agm8Wt2McDfQFaQxGgYZqoDEx/wnEFsMxsvlkSnJ6w==" saltValue="vUqsFqUti5hO1moIfTCx+Q==" spinCount="100000" sheet="1" selectLockedCells="1"/>
  <sortState ref="B8:B96">
    <sortCondition ref="B8:B96"/>
  </sortState>
  <mergeCells count="1">
    <mergeCell ref="L97:O97"/>
  </mergeCells>
  <phoneticPr fontId="4" type="noConversion"/>
  <dataValidations count="1">
    <dataValidation type="whole" operator="equal" allowBlank="1" showInputMessage="1" showErrorMessage="1" sqref="J97:J99 J8:J95" xr:uid="{00000000-0002-0000-0C00-000000000000}">
      <formula1>1</formula1>
    </dataValidation>
  </dataValidations>
  <pageMargins left="0.70866141732283472" right="0.70866141732283472" top="0.74803149606299213" bottom="0.74803149606299213" header="0.31496062992125984" footer="0.31496062992125984"/>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O149"/>
  <sheetViews>
    <sheetView zoomScaleNormal="100" zoomScaleSheetLayoutView="100" workbookViewId="0">
      <pane ySplit="6" topLeftCell="A7" activePane="bottomLeft" state="frozen"/>
      <selection pane="bottomLeft"/>
    </sheetView>
  </sheetViews>
  <sheetFormatPr defaultColWidth="9.33203125" defaultRowHeight="13.8" x14ac:dyDescent="0.25"/>
  <cols>
    <col min="1" max="1" width="5.44140625" style="119" customWidth="1"/>
    <col min="2" max="2" width="45.44140625" style="119" customWidth="1"/>
    <col min="3" max="3" width="9.6640625" style="190" customWidth="1"/>
    <col min="4" max="4" width="7.44140625" style="119" customWidth="1"/>
    <col min="5" max="5" width="15.44140625" style="119" customWidth="1"/>
    <col min="6" max="6" width="11.6640625" style="119" customWidth="1"/>
    <col min="7" max="7" width="12.33203125" style="119" customWidth="1"/>
    <col min="8" max="8" width="10.33203125" style="119" customWidth="1"/>
    <col min="9" max="9" width="12.44140625" style="119" customWidth="1"/>
    <col min="10" max="10" width="12.6640625" style="119" customWidth="1"/>
    <col min="11" max="11" width="9.33203125" style="119"/>
    <col min="12" max="12" width="9.33203125" style="268"/>
    <col min="13" max="13" width="0" style="7" hidden="1" customWidth="1"/>
    <col min="14" max="15" width="9.33203125" style="7"/>
    <col min="16" max="16384" width="9.33203125" style="119"/>
  </cols>
  <sheetData>
    <row r="1" spans="1:15" s="7" customFormat="1" x14ac:dyDescent="0.25">
      <c r="A1" s="7" t="s">
        <v>6</v>
      </c>
      <c r="B1" s="8"/>
      <c r="C1" s="213"/>
      <c r="D1" s="214"/>
      <c r="E1" s="11" t="s">
        <v>930</v>
      </c>
      <c r="F1" s="106"/>
      <c r="G1" s="106"/>
      <c r="H1" s="106"/>
      <c r="I1" s="106"/>
      <c r="J1" s="106"/>
      <c r="L1" s="267"/>
    </row>
    <row r="2" spans="1:15" x14ac:dyDescent="0.25">
      <c r="A2" s="7"/>
      <c r="B2" s="8"/>
      <c r="C2" s="245"/>
      <c r="D2" s="10"/>
      <c r="E2" s="92"/>
      <c r="F2" s="92"/>
      <c r="G2" s="92"/>
      <c r="H2" s="92"/>
      <c r="I2" s="92"/>
    </row>
    <row r="3" spans="1:15" x14ac:dyDescent="0.25">
      <c r="A3" s="14" t="s">
        <v>192</v>
      </c>
      <c r="B3" s="14"/>
      <c r="C3" s="14"/>
      <c r="D3" s="14"/>
      <c r="E3" s="14"/>
      <c r="F3" s="14"/>
      <c r="G3" s="14"/>
      <c r="H3" s="14"/>
      <c r="I3" s="14"/>
    </row>
    <row r="4" spans="1:15" x14ac:dyDescent="0.25">
      <c r="A4" s="7"/>
      <c r="B4" s="8"/>
      <c r="C4" s="245"/>
      <c r="D4" s="10"/>
      <c r="E4" s="92"/>
      <c r="F4" s="92"/>
      <c r="G4" s="92"/>
      <c r="H4" s="92"/>
      <c r="I4" s="92"/>
    </row>
    <row r="5" spans="1:15" s="8" customFormat="1" ht="52.8" x14ac:dyDescent="0.25">
      <c r="A5" s="16" t="s">
        <v>2</v>
      </c>
      <c r="B5" s="16" t="s">
        <v>0</v>
      </c>
      <c r="C5" s="17" t="s">
        <v>1</v>
      </c>
      <c r="D5" s="17" t="s">
        <v>98</v>
      </c>
      <c r="E5" s="18" t="s">
        <v>4</v>
      </c>
      <c r="F5" s="18" t="s">
        <v>94</v>
      </c>
      <c r="G5" s="18" t="s">
        <v>95</v>
      </c>
      <c r="H5" s="18" t="s">
        <v>96</v>
      </c>
      <c r="I5" s="18" t="s">
        <v>97</v>
      </c>
      <c r="J5" s="18" t="s">
        <v>204</v>
      </c>
      <c r="L5" s="269" t="s">
        <v>913</v>
      </c>
      <c r="M5" s="18" t="s">
        <v>912</v>
      </c>
      <c r="N5" s="18" t="s">
        <v>914</v>
      </c>
      <c r="O5" s="18" t="s">
        <v>915</v>
      </c>
    </row>
    <row r="6" spans="1:15" s="7" customFormat="1" ht="26.4" x14ac:dyDescent="0.25">
      <c r="A6" s="16">
        <v>1</v>
      </c>
      <c r="B6" s="16">
        <v>2</v>
      </c>
      <c r="C6" s="17">
        <v>3</v>
      </c>
      <c r="D6" s="17">
        <v>4</v>
      </c>
      <c r="E6" s="17">
        <v>5</v>
      </c>
      <c r="F6" s="17">
        <v>6</v>
      </c>
      <c r="G6" s="17" t="s">
        <v>58</v>
      </c>
      <c r="H6" s="18" t="s">
        <v>59</v>
      </c>
      <c r="I6" s="17" t="s">
        <v>60</v>
      </c>
      <c r="J6" s="17">
        <v>10</v>
      </c>
      <c r="L6" s="268"/>
    </row>
    <row r="7" spans="1:15" ht="16.5" customHeight="1" x14ac:dyDescent="0.25">
      <c r="A7" s="20" t="s">
        <v>861</v>
      </c>
      <c r="B7" s="21"/>
      <c r="C7" s="21"/>
      <c r="D7" s="21"/>
      <c r="E7" s="21"/>
      <c r="F7" s="21"/>
      <c r="G7" s="21"/>
      <c r="H7" s="21"/>
      <c r="I7" s="21"/>
      <c r="J7" s="47"/>
    </row>
    <row r="8" spans="1:15" x14ac:dyDescent="0.25">
      <c r="A8" s="48">
        <v>662</v>
      </c>
      <c r="B8" s="232" t="s">
        <v>561</v>
      </c>
      <c r="C8" s="246">
        <v>0.5</v>
      </c>
      <c r="D8" s="25" t="s">
        <v>5</v>
      </c>
      <c r="E8" s="125"/>
      <c r="F8" s="124"/>
      <c r="G8" s="125">
        <f>C8*ROUND(F8,4)</f>
        <v>0</v>
      </c>
      <c r="H8" s="125">
        <f>G8*0.095</f>
        <v>0</v>
      </c>
      <c r="I8" s="125">
        <f>+G8+H8</f>
        <v>0</v>
      </c>
      <c r="J8" s="194"/>
      <c r="L8" s="246"/>
      <c r="M8" s="27"/>
      <c r="N8" s="28">
        <f>M8</f>
        <v>0</v>
      </c>
      <c r="O8" s="28">
        <f>N8+(N8*0.095)</f>
        <v>0</v>
      </c>
    </row>
    <row r="9" spans="1:15" ht="27.6" x14ac:dyDescent="0.25">
      <c r="A9" s="48">
        <v>663</v>
      </c>
      <c r="B9" s="192" t="s">
        <v>190</v>
      </c>
      <c r="C9" s="246">
        <v>2</v>
      </c>
      <c r="D9" s="25" t="s">
        <v>5</v>
      </c>
      <c r="E9" s="125"/>
      <c r="F9" s="124"/>
      <c r="G9" s="125">
        <f t="shared" ref="G9:G101" si="0">C9*ROUND(F9,4)</f>
        <v>0</v>
      </c>
      <c r="H9" s="125">
        <f t="shared" ref="H9:H101" si="1">G9*0.095</f>
        <v>0</v>
      </c>
      <c r="I9" s="125">
        <f t="shared" ref="I9:I101" si="2">+G9+H9</f>
        <v>0</v>
      </c>
      <c r="J9" s="194"/>
      <c r="L9" s="246"/>
      <c r="M9" s="27"/>
      <c r="N9" s="28">
        <f t="shared" ref="N9:N72" si="3">M9</f>
        <v>0</v>
      </c>
      <c r="O9" s="28">
        <f t="shared" ref="O9:O72" si="4">N9+(N9*0.095)</f>
        <v>0</v>
      </c>
    </row>
    <row r="10" spans="1:15" x14ac:dyDescent="0.25">
      <c r="A10" s="48">
        <v>664</v>
      </c>
      <c r="B10" s="220" t="s">
        <v>495</v>
      </c>
      <c r="C10" s="246">
        <v>2</v>
      </c>
      <c r="D10" s="262" t="s">
        <v>5</v>
      </c>
      <c r="E10" s="125"/>
      <c r="F10" s="124"/>
      <c r="G10" s="125">
        <f t="shared" si="0"/>
        <v>0</v>
      </c>
      <c r="H10" s="125">
        <f t="shared" si="1"/>
        <v>0</v>
      </c>
      <c r="I10" s="125">
        <f t="shared" si="2"/>
        <v>0</v>
      </c>
      <c r="J10" s="194"/>
      <c r="L10" s="246"/>
      <c r="M10" s="27"/>
      <c r="N10" s="28">
        <f t="shared" si="3"/>
        <v>0</v>
      </c>
      <c r="O10" s="28">
        <f t="shared" si="4"/>
        <v>0</v>
      </c>
    </row>
    <row r="11" spans="1:15" x14ac:dyDescent="0.25">
      <c r="A11" s="48">
        <v>665</v>
      </c>
      <c r="B11" s="232" t="s">
        <v>562</v>
      </c>
      <c r="C11" s="246">
        <v>2</v>
      </c>
      <c r="D11" s="262" t="s">
        <v>5</v>
      </c>
      <c r="E11" s="125"/>
      <c r="F11" s="124"/>
      <c r="G11" s="125">
        <f>C11*ROUND(F11,4)</f>
        <v>0</v>
      </c>
      <c r="H11" s="125">
        <f>G11*0.095</f>
        <v>0</v>
      </c>
      <c r="I11" s="125">
        <f>+G11+H11</f>
        <v>0</v>
      </c>
      <c r="J11" s="194"/>
      <c r="L11" s="246"/>
      <c r="M11" s="27"/>
      <c r="N11" s="28">
        <f t="shared" si="3"/>
        <v>0</v>
      </c>
      <c r="O11" s="28">
        <f t="shared" si="4"/>
        <v>0</v>
      </c>
    </row>
    <row r="12" spans="1:15" x14ac:dyDescent="0.25">
      <c r="A12" s="48">
        <v>666</v>
      </c>
      <c r="B12" s="232" t="s">
        <v>534</v>
      </c>
      <c r="C12" s="246">
        <v>2</v>
      </c>
      <c r="D12" s="262" t="s">
        <v>5</v>
      </c>
      <c r="E12" s="125"/>
      <c r="F12" s="124"/>
      <c r="G12" s="125">
        <f>C12*ROUND(F12,4)</f>
        <v>0</v>
      </c>
      <c r="H12" s="125">
        <f>G12*0.095</f>
        <v>0</v>
      </c>
      <c r="I12" s="125">
        <f>+G12+H12</f>
        <v>0</v>
      </c>
      <c r="J12" s="194"/>
      <c r="L12" s="246"/>
      <c r="M12" s="27"/>
      <c r="N12" s="28">
        <f t="shared" si="3"/>
        <v>0</v>
      </c>
      <c r="O12" s="28">
        <f t="shared" si="4"/>
        <v>0</v>
      </c>
    </row>
    <row r="13" spans="1:15" ht="27.6" x14ac:dyDescent="0.25">
      <c r="A13" s="48">
        <v>667</v>
      </c>
      <c r="B13" s="232" t="s">
        <v>535</v>
      </c>
      <c r="C13" s="246">
        <v>2</v>
      </c>
      <c r="D13" s="262" t="s">
        <v>5</v>
      </c>
      <c r="E13" s="125"/>
      <c r="F13" s="124"/>
      <c r="G13" s="125">
        <f>C13*ROUND(F13,4)</f>
        <v>0</v>
      </c>
      <c r="H13" s="125">
        <f>G13*0.095</f>
        <v>0</v>
      </c>
      <c r="I13" s="125">
        <f>+G13+H13</f>
        <v>0</v>
      </c>
      <c r="J13" s="194"/>
      <c r="L13" s="246"/>
      <c r="M13" s="27"/>
      <c r="N13" s="28">
        <f t="shared" si="3"/>
        <v>0</v>
      </c>
      <c r="O13" s="28">
        <f t="shared" si="4"/>
        <v>0</v>
      </c>
    </row>
    <row r="14" spans="1:15" x14ac:dyDescent="0.25">
      <c r="A14" s="48">
        <v>668</v>
      </c>
      <c r="B14" s="232" t="s">
        <v>555</v>
      </c>
      <c r="C14" s="246">
        <v>5</v>
      </c>
      <c r="D14" s="262" t="s">
        <v>5</v>
      </c>
      <c r="E14" s="125"/>
      <c r="F14" s="124"/>
      <c r="G14" s="125">
        <f>C14*ROUND(F14,4)</f>
        <v>0</v>
      </c>
      <c r="H14" s="125">
        <f>G14*0.095</f>
        <v>0</v>
      </c>
      <c r="I14" s="125">
        <f>+G14+H14</f>
        <v>0</v>
      </c>
      <c r="J14" s="194"/>
      <c r="L14" s="246"/>
      <c r="M14" s="27"/>
      <c r="N14" s="28">
        <f t="shared" si="3"/>
        <v>0</v>
      </c>
      <c r="O14" s="28">
        <f t="shared" si="4"/>
        <v>0</v>
      </c>
    </row>
    <row r="15" spans="1:15" ht="27.6" x14ac:dyDescent="0.25">
      <c r="A15" s="48">
        <v>669</v>
      </c>
      <c r="B15" s="232" t="s">
        <v>556</v>
      </c>
      <c r="C15" s="246">
        <v>5</v>
      </c>
      <c r="D15" s="262" t="s">
        <v>5</v>
      </c>
      <c r="E15" s="125"/>
      <c r="F15" s="124"/>
      <c r="G15" s="125">
        <f>C15*ROUND(F15,4)</f>
        <v>0</v>
      </c>
      <c r="H15" s="125">
        <f>G15*0.095</f>
        <v>0</v>
      </c>
      <c r="I15" s="125">
        <f>+G15+H15</f>
        <v>0</v>
      </c>
      <c r="J15" s="194"/>
      <c r="L15" s="246"/>
      <c r="M15" s="27"/>
      <c r="N15" s="28">
        <f t="shared" si="3"/>
        <v>0</v>
      </c>
      <c r="O15" s="28">
        <f t="shared" si="4"/>
        <v>0</v>
      </c>
    </row>
    <row r="16" spans="1:15" ht="27.6" x14ac:dyDescent="0.25">
      <c r="A16" s="48">
        <v>670</v>
      </c>
      <c r="B16" s="232" t="s">
        <v>558</v>
      </c>
      <c r="C16" s="246">
        <v>5</v>
      </c>
      <c r="D16" s="25" t="s">
        <v>5</v>
      </c>
      <c r="E16" s="125"/>
      <c r="F16" s="124"/>
      <c r="G16" s="125">
        <f t="shared" si="0"/>
        <v>0</v>
      </c>
      <c r="H16" s="125">
        <f t="shared" si="1"/>
        <v>0</v>
      </c>
      <c r="I16" s="125">
        <f t="shared" si="2"/>
        <v>0</v>
      </c>
      <c r="J16" s="194"/>
      <c r="L16" s="246"/>
      <c r="M16" s="27"/>
      <c r="N16" s="28">
        <f t="shared" si="3"/>
        <v>0</v>
      </c>
      <c r="O16" s="28">
        <f t="shared" si="4"/>
        <v>0</v>
      </c>
    </row>
    <row r="17" spans="1:15" ht="27.6" x14ac:dyDescent="0.25">
      <c r="A17" s="48">
        <v>671</v>
      </c>
      <c r="B17" s="232" t="s">
        <v>559</v>
      </c>
      <c r="C17" s="246">
        <v>5</v>
      </c>
      <c r="D17" s="32" t="s">
        <v>5</v>
      </c>
      <c r="E17" s="125"/>
      <c r="F17" s="124"/>
      <c r="G17" s="125">
        <f t="shared" si="0"/>
        <v>0</v>
      </c>
      <c r="H17" s="125">
        <f t="shared" si="1"/>
        <v>0</v>
      </c>
      <c r="I17" s="125">
        <f t="shared" si="2"/>
        <v>0</v>
      </c>
      <c r="J17" s="194"/>
      <c r="L17" s="246"/>
      <c r="M17" s="27"/>
      <c r="N17" s="28">
        <f t="shared" si="3"/>
        <v>0</v>
      </c>
      <c r="O17" s="28">
        <f t="shared" si="4"/>
        <v>0</v>
      </c>
    </row>
    <row r="18" spans="1:15" ht="30" customHeight="1" x14ac:dyDescent="0.25">
      <c r="A18" s="48">
        <v>672</v>
      </c>
      <c r="B18" s="232" t="s">
        <v>554</v>
      </c>
      <c r="C18" s="246">
        <v>5</v>
      </c>
      <c r="D18" s="262" t="s">
        <v>5</v>
      </c>
      <c r="E18" s="125"/>
      <c r="F18" s="124"/>
      <c r="G18" s="125">
        <f t="shared" si="0"/>
        <v>0</v>
      </c>
      <c r="H18" s="125">
        <f t="shared" si="1"/>
        <v>0</v>
      </c>
      <c r="I18" s="125">
        <f t="shared" si="2"/>
        <v>0</v>
      </c>
      <c r="J18" s="194"/>
      <c r="L18" s="246"/>
      <c r="M18" s="27"/>
      <c r="N18" s="28">
        <f t="shared" si="3"/>
        <v>0</v>
      </c>
      <c r="O18" s="28">
        <f t="shared" si="4"/>
        <v>0</v>
      </c>
    </row>
    <row r="19" spans="1:15" ht="30" customHeight="1" x14ac:dyDescent="0.25">
      <c r="A19" s="48">
        <v>673</v>
      </c>
      <c r="B19" s="232" t="s">
        <v>557</v>
      </c>
      <c r="C19" s="246">
        <v>5</v>
      </c>
      <c r="D19" s="262" t="s">
        <v>5</v>
      </c>
      <c r="E19" s="125"/>
      <c r="F19" s="124"/>
      <c r="G19" s="125">
        <f>C19*ROUND(F19,4)</f>
        <v>0</v>
      </c>
      <c r="H19" s="125">
        <f t="shared" si="1"/>
        <v>0</v>
      </c>
      <c r="I19" s="125">
        <f t="shared" si="2"/>
        <v>0</v>
      </c>
      <c r="J19" s="194"/>
      <c r="L19" s="246"/>
      <c r="M19" s="27"/>
      <c r="N19" s="28">
        <f t="shared" si="3"/>
        <v>0</v>
      </c>
      <c r="O19" s="28">
        <f t="shared" si="4"/>
        <v>0</v>
      </c>
    </row>
    <row r="20" spans="1:15" ht="33" customHeight="1" x14ac:dyDescent="0.25">
      <c r="A20" s="48">
        <v>674</v>
      </c>
      <c r="B20" s="232" t="s">
        <v>552</v>
      </c>
      <c r="C20" s="246">
        <v>20</v>
      </c>
      <c r="D20" s="262" t="s">
        <v>5</v>
      </c>
      <c r="E20" s="125"/>
      <c r="F20" s="124"/>
      <c r="G20" s="125">
        <f t="shared" si="0"/>
        <v>0</v>
      </c>
      <c r="H20" s="125">
        <f t="shared" si="1"/>
        <v>0</v>
      </c>
      <c r="I20" s="125">
        <f t="shared" si="2"/>
        <v>0</v>
      </c>
      <c r="J20" s="194"/>
      <c r="L20" s="246"/>
      <c r="M20" s="27"/>
      <c r="N20" s="28">
        <f t="shared" si="3"/>
        <v>0</v>
      </c>
      <c r="O20" s="28">
        <f t="shared" si="4"/>
        <v>0</v>
      </c>
    </row>
    <row r="21" spans="1:15" ht="33" customHeight="1" x14ac:dyDescent="0.25">
      <c r="A21" s="48">
        <v>675</v>
      </c>
      <c r="B21" s="232" t="s">
        <v>553</v>
      </c>
      <c r="C21" s="246">
        <v>5</v>
      </c>
      <c r="D21" s="262" t="s">
        <v>5</v>
      </c>
      <c r="E21" s="125"/>
      <c r="F21" s="124"/>
      <c r="G21" s="125">
        <f>C21*ROUND(F21,4)</f>
        <v>0</v>
      </c>
      <c r="H21" s="125">
        <f t="shared" si="1"/>
        <v>0</v>
      </c>
      <c r="I21" s="125">
        <f t="shared" si="2"/>
        <v>0</v>
      </c>
      <c r="J21" s="194"/>
      <c r="L21" s="246"/>
      <c r="M21" s="27"/>
      <c r="N21" s="28">
        <f t="shared" si="3"/>
        <v>0</v>
      </c>
      <c r="O21" s="28">
        <f t="shared" si="4"/>
        <v>0</v>
      </c>
    </row>
    <row r="22" spans="1:15" ht="31.5" customHeight="1" x14ac:dyDescent="0.25">
      <c r="A22" s="48">
        <v>676</v>
      </c>
      <c r="B22" s="220" t="s">
        <v>491</v>
      </c>
      <c r="C22" s="49">
        <v>10</v>
      </c>
      <c r="D22" s="32" t="s">
        <v>5</v>
      </c>
      <c r="E22" s="125"/>
      <c r="F22" s="124"/>
      <c r="G22" s="125">
        <f t="shared" si="0"/>
        <v>0</v>
      </c>
      <c r="H22" s="125">
        <f t="shared" si="1"/>
        <v>0</v>
      </c>
      <c r="I22" s="125">
        <f t="shared" si="2"/>
        <v>0</v>
      </c>
      <c r="J22" s="194"/>
      <c r="L22" s="246"/>
      <c r="M22" s="27"/>
      <c r="N22" s="28">
        <f t="shared" si="3"/>
        <v>0</v>
      </c>
      <c r="O22" s="28">
        <f t="shared" si="4"/>
        <v>0</v>
      </c>
    </row>
    <row r="23" spans="1:15" ht="31.5" customHeight="1" x14ac:dyDescent="0.25">
      <c r="A23" s="48">
        <v>677</v>
      </c>
      <c r="B23" s="232" t="s">
        <v>541</v>
      </c>
      <c r="C23" s="49">
        <v>2</v>
      </c>
      <c r="D23" s="32" t="s">
        <v>5</v>
      </c>
      <c r="E23" s="125"/>
      <c r="F23" s="124"/>
      <c r="G23" s="125">
        <f>C23*ROUND(F23,4)</f>
        <v>0</v>
      </c>
      <c r="H23" s="125">
        <f t="shared" si="1"/>
        <v>0</v>
      </c>
      <c r="I23" s="125">
        <f t="shared" si="2"/>
        <v>0</v>
      </c>
      <c r="J23" s="194"/>
      <c r="L23" s="246"/>
      <c r="M23" s="27"/>
      <c r="N23" s="28">
        <f t="shared" si="3"/>
        <v>0</v>
      </c>
      <c r="O23" s="28">
        <f t="shared" si="4"/>
        <v>0</v>
      </c>
    </row>
    <row r="24" spans="1:15" ht="31.5" customHeight="1" x14ac:dyDescent="0.25">
      <c r="A24" s="48">
        <v>678</v>
      </c>
      <c r="B24" s="220" t="s">
        <v>191</v>
      </c>
      <c r="C24" s="49">
        <v>2</v>
      </c>
      <c r="D24" s="32" t="s">
        <v>5</v>
      </c>
      <c r="E24" s="125"/>
      <c r="F24" s="124"/>
      <c r="G24" s="125">
        <f>C24*ROUND(F24,4)</f>
        <v>0</v>
      </c>
      <c r="H24" s="125">
        <f t="shared" si="1"/>
        <v>0</v>
      </c>
      <c r="I24" s="125">
        <f t="shared" si="2"/>
        <v>0</v>
      </c>
      <c r="J24" s="194"/>
      <c r="L24" s="246"/>
      <c r="M24" s="27"/>
      <c r="N24" s="28">
        <f t="shared" si="3"/>
        <v>0</v>
      </c>
      <c r="O24" s="28">
        <f t="shared" si="4"/>
        <v>0</v>
      </c>
    </row>
    <row r="25" spans="1:15" ht="31.5" customHeight="1" x14ac:dyDescent="0.25">
      <c r="A25" s="48">
        <v>679</v>
      </c>
      <c r="B25" s="232" t="s">
        <v>283</v>
      </c>
      <c r="C25" s="49">
        <v>3</v>
      </c>
      <c r="D25" s="32" t="s">
        <v>5</v>
      </c>
      <c r="E25" s="125"/>
      <c r="F25" s="124"/>
      <c r="G25" s="125">
        <f>C25*ROUND(F25,4)</f>
        <v>0</v>
      </c>
      <c r="H25" s="125">
        <f t="shared" si="1"/>
        <v>0</v>
      </c>
      <c r="I25" s="125">
        <f t="shared" si="2"/>
        <v>0</v>
      </c>
      <c r="J25" s="194"/>
      <c r="L25" s="246"/>
      <c r="M25" s="27"/>
      <c r="N25" s="28">
        <f t="shared" si="3"/>
        <v>0</v>
      </c>
      <c r="O25" s="28">
        <f t="shared" si="4"/>
        <v>0</v>
      </c>
    </row>
    <row r="26" spans="1:15" x14ac:dyDescent="0.25">
      <c r="A26" s="48">
        <v>680</v>
      </c>
      <c r="B26" s="232" t="s">
        <v>281</v>
      </c>
      <c r="C26" s="246">
        <v>3</v>
      </c>
      <c r="D26" s="25" t="s">
        <v>5</v>
      </c>
      <c r="E26" s="125"/>
      <c r="F26" s="124"/>
      <c r="G26" s="125">
        <f t="shared" si="0"/>
        <v>0</v>
      </c>
      <c r="H26" s="125">
        <f t="shared" si="1"/>
        <v>0</v>
      </c>
      <c r="I26" s="125">
        <f t="shared" si="2"/>
        <v>0</v>
      </c>
      <c r="J26" s="194"/>
      <c r="L26" s="246"/>
      <c r="M26" s="27"/>
      <c r="N26" s="28">
        <f t="shared" si="3"/>
        <v>0</v>
      </c>
      <c r="O26" s="28">
        <f t="shared" si="4"/>
        <v>0</v>
      </c>
    </row>
    <row r="27" spans="1:15" x14ac:dyDescent="0.25">
      <c r="A27" s="48">
        <v>681</v>
      </c>
      <c r="B27" s="232" t="s">
        <v>560</v>
      </c>
      <c r="C27" s="246">
        <v>3</v>
      </c>
      <c r="D27" s="25" t="s">
        <v>5</v>
      </c>
      <c r="E27" s="125"/>
      <c r="F27" s="124"/>
      <c r="G27" s="125">
        <f t="shared" si="0"/>
        <v>0</v>
      </c>
      <c r="H27" s="125">
        <f t="shared" si="1"/>
        <v>0</v>
      </c>
      <c r="I27" s="125">
        <f t="shared" si="2"/>
        <v>0</v>
      </c>
      <c r="J27" s="194"/>
      <c r="L27" s="246"/>
      <c r="M27" s="27"/>
      <c r="N27" s="28">
        <f t="shared" si="3"/>
        <v>0</v>
      </c>
      <c r="O27" s="28">
        <f t="shared" si="4"/>
        <v>0</v>
      </c>
    </row>
    <row r="28" spans="1:15" x14ac:dyDescent="0.25">
      <c r="A28" s="48">
        <v>682</v>
      </c>
      <c r="B28" s="232" t="s">
        <v>282</v>
      </c>
      <c r="C28" s="246">
        <v>3</v>
      </c>
      <c r="D28" s="25" t="s">
        <v>5</v>
      </c>
      <c r="E28" s="125"/>
      <c r="F28" s="124"/>
      <c r="G28" s="125">
        <f>C28*ROUND(F28,4)</f>
        <v>0</v>
      </c>
      <c r="H28" s="125">
        <f t="shared" si="1"/>
        <v>0</v>
      </c>
      <c r="I28" s="125">
        <f t="shared" si="2"/>
        <v>0</v>
      </c>
      <c r="J28" s="194"/>
      <c r="L28" s="246"/>
      <c r="M28" s="27"/>
      <c r="N28" s="28">
        <f t="shared" si="3"/>
        <v>0</v>
      </c>
      <c r="O28" s="28">
        <f t="shared" si="4"/>
        <v>0</v>
      </c>
    </row>
    <row r="29" spans="1:15" ht="53.25" customHeight="1" x14ac:dyDescent="0.25">
      <c r="A29" s="48">
        <v>683</v>
      </c>
      <c r="B29" s="220" t="s">
        <v>499</v>
      </c>
      <c r="C29" s="246">
        <v>1</v>
      </c>
      <c r="D29" s="25" t="s">
        <v>5</v>
      </c>
      <c r="E29" s="125"/>
      <c r="F29" s="124"/>
      <c r="G29" s="125">
        <f t="shared" si="0"/>
        <v>0</v>
      </c>
      <c r="H29" s="125">
        <f t="shared" si="1"/>
        <v>0</v>
      </c>
      <c r="I29" s="125">
        <f t="shared" si="2"/>
        <v>0</v>
      </c>
      <c r="J29" s="194"/>
      <c r="L29" s="246"/>
      <c r="M29" s="27"/>
      <c r="N29" s="28">
        <f t="shared" si="3"/>
        <v>0</v>
      </c>
      <c r="O29" s="28">
        <f t="shared" si="4"/>
        <v>0</v>
      </c>
    </row>
    <row r="30" spans="1:15" x14ac:dyDescent="0.25">
      <c r="A30" s="48">
        <v>684</v>
      </c>
      <c r="B30" s="220" t="s">
        <v>485</v>
      </c>
      <c r="C30" s="246">
        <v>5</v>
      </c>
      <c r="D30" s="25" t="s">
        <v>5</v>
      </c>
      <c r="E30" s="125"/>
      <c r="F30" s="124"/>
      <c r="G30" s="125">
        <f t="shared" si="0"/>
        <v>0</v>
      </c>
      <c r="H30" s="125">
        <f t="shared" si="1"/>
        <v>0</v>
      </c>
      <c r="I30" s="125">
        <f t="shared" si="2"/>
        <v>0</v>
      </c>
      <c r="J30" s="194"/>
      <c r="L30" s="246"/>
      <c r="M30" s="27"/>
      <c r="N30" s="28">
        <f t="shared" si="3"/>
        <v>0</v>
      </c>
      <c r="O30" s="28">
        <f t="shared" si="4"/>
        <v>0</v>
      </c>
    </row>
    <row r="31" spans="1:15" x14ac:dyDescent="0.25">
      <c r="A31" s="48">
        <v>685</v>
      </c>
      <c r="B31" s="220" t="s">
        <v>477</v>
      </c>
      <c r="C31" s="246">
        <v>5</v>
      </c>
      <c r="D31" s="25" t="s">
        <v>5</v>
      </c>
      <c r="E31" s="125"/>
      <c r="F31" s="124"/>
      <c r="G31" s="125">
        <f t="shared" si="0"/>
        <v>0</v>
      </c>
      <c r="H31" s="125">
        <f t="shared" si="1"/>
        <v>0</v>
      </c>
      <c r="I31" s="125">
        <f t="shared" si="2"/>
        <v>0</v>
      </c>
      <c r="J31" s="194"/>
      <c r="L31" s="246"/>
      <c r="M31" s="27"/>
      <c r="N31" s="28">
        <f t="shared" si="3"/>
        <v>0</v>
      </c>
      <c r="O31" s="28">
        <f t="shared" si="4"/>
        <v>0</v>
      </c>
    </row>
    <row r="32" spans="1:15" x14ac:dyDescent="0.25">
      <c r="A32" s="48">
        <v>686</v>
      </c>
      <c r="B32" s="192" t="s">
        <v>484</v>
      </c>
      <c r="C32" s="246">
        <v>2</v>
      </c>
      <c r="D32" s="35" t="s">
        <v>5</v>
      </c>
      <c r="E32" s="125"/>
      <c r="F32" s="124"/>
      <c r="G32" s="125">
        <f t="shared" si="0"/>
        <v>0</v>
      </c>
      <c r="H32" s="125">
        <f t="shared" si="1"/>
        <v>0</v>
      </c>
      <c r="I32" s="125">
        <f t="shared" si="2"/>
        <v>0</v>
      </c>
      <c r="J32" s="194"/>
      <c r="L32" s="246"/>
      <c r="M32" s="27"/>
      <c r="N32" s="28">
        <f t="shared" si="3"/>
        <v>0</v>
      </c>
      <c r="O32" s="28">
        <f t="shared" si="4"/>
        <v>0</v>
      </c>
    </row>
    <row r="33" spans="1:15" ht="27.6" x14ac:dyDescent="0.25">
      <c r="A33" s="48">
        <v>687</v>
      </c>
      <c r="B33" s="192" t="s">
        <v>483</v>
      </c>
      <c r="C33" s="246">
        <v>3</v>
      </c>
      <c r="D33" s="25" t="s">
        <v>5</v>
      </c>
      <c r="E33" s="125"/>
      <c r="F33" s="124"/>
      <c r="G33" s="125">
        <f t="shared" si="0"/>
        <v>0</v>
      </c>
      <c r="H33" s="125">
        <f t="shared" si="1"/>
        <v>0</v>
      </c>
      <c r="I33" s="125">
        <f t="shared" si="2"/>
        <v>0</v>
      </c>
      <c r="J33" s="194"/>
      <c r="L33" s="246"/>
      <c r="M33" s="27"/>
      <c r="N33" s="28">
        <f t="shared" si="3"/>
        <v>0</v>
      </c>
      <c r="O33" s="28">
        <f t="shared" si="4"/>
        <v>0</v>
      </c>
    </row>
    <row r="34" spans="1:15" x14ac:dyDescent="0.25">
      <c r="A34" s="48">
        <v>688</v>
      </c>
      <c r="B34" s="220" t="s">
        <v>498</v>
      </c>
      <c r="C34" s="246">
        <v>10</v>
      </c>
      <c r="D34" s="25" t="s">
        <v>5</v>
      </c>
      <c r="E34" s="125"/>
      <c r="F34" s="124"/>
      <c r="G34" s="125">
        <f t="shared" si="0"/>
        <v>0</v>
      </c>
      <c r="H34" s="125">
        <f t="shared" si="1"/>
        <v>0</v>
      </c>
      <c r="I34" s="125">
        <f t="shared" si="2"/>
        <v>0</v>
      </c>
      <c r="J34" s="194"/>
      <c r="L34" s="246"/>
      <c r="M34" s="27"/>
      <c r="N34" s="28">
        <f t="shared" si="3"/>
        <v>0</v>
      </c>
      <c r="O34" s="28">
        <f t="shared" si="4"/>
        <v>0</v>
      </c>
    </row>
    <row r="35" spans="1:15" x14ac:dyDescent="0.25">
      <c r="A35" s="48">
        <v>689</v>
      </c>
      <c r="B35" s="220" t="s">
        <v>496</v>
      </c>
      <c r="C35" s="246">
        <v>5</v>
      </c>
      <c r="D35" s="25" t="s">
        <v>5</v>
      </c>
      <c r="E35" s="125"/>
      <c r="F35" s="124"/>
      <c r="G35" s="125">
        <f>C35*ROUND(F35,4)</f>
        <v>0</v>
      </c>
      <c r="H35" s="125">
        <f t="shared" si="1"/>
        <v>0</v>
      </c>
      <c r="I35" s="125">
        <f t="shared" si="2"/>
        <v>0</v>
      </c>
      <c r="J35" s="194"/>
      <c r="L35" s="246"/>
      <c r="M35" s="27"/>
      <c r="N35" s="28">
        <f t="shared" si="3"/>
        <v>0</v>
      </c>
      <c r="O35" s="28">
        <f t="shared" si="4"/>
        <v>0</v>
      </c>
    </row>
    <row r="36" spans="1:15" x14ac:dyDescent="0.25">
      <c r="A36" s="48">
        <v>690</v>
      </c>
      <c r="B36" s="220" t="s">
        <v>497</v>
      </c>
      <c r="C36" s="246">
        <v>2</v>
      </c>
      <c r="D36" s="25" t="s">
        <v>5</v>
      </c>
      <c r="E36" s="125"/>
      <c r="F36" s="124"/>
      <c r="G36" s="125">
        <f>C36*ROUND(F36,4)</f>
        <v>0</v>
      </c>
      <c r="H36" s="125">
        <f t="shared" si="1"/>
        <v>0</v>
      </c>
      <c r="I36" s="125">
        <f t="shared" si="2"/>
        <v>0</v>
      </c>
      <c r="J36" s="194"/>
      <c r="L36" s="246"/>
      <c r="M36" s="27"/>
      <c r="N36" s="28">
        <f t="shared" si="3"/>
        <v>0</v>
      </c>
      <c r="O36" s="28">
        <f t="shared" si="4"/>
        <v>0</v>
      </c>
    </row>
    <row r="37" spans="1:15" x14ac:dyDescent="0.25">
      <c r="A37" s="48">
        <v>691</v>
      </c>
      <c r="B37" s="220" t="s">
        <v>500</v>
      </c>
      <c r="C37" s="246">
        <v>1</v>
      </c>
      <c r="D37" s="25" t="s">
        <v>5</v>
      </c>
      <c r="E37" s="125"/>
      <c r="F37" s="124"/>
      <c r="G37" s="125">
        <f t="shared" si="0"/>
        <v>0</v>
      </c>
      <c r="H37" s="125">
        <f t="shared" si="1"/>
        <v>0</v>
      </c>
      <c r="I37" s="125">
        <f t="shared" si="2"/>
        <v>0</v>
      </c>
      <c r="J37" s="194"/>
      <c r="L37" s="246"/>
      <c r="M37" s="27"/>
      <c r="N37" s="28">
        <f t="shared" si="3"/>
        <v>0</v>
      </c>
      <c r="O37" s="28">
        <f t="shared" si="4"/>
        <v>0</v>
      </c>
    </row>
    <row r="38" spans="1:15" x14ac:dyDescent="0.25">
      <c r="A38" s="48">
        <v>692</v>
      </c>
      <c r="B38" s="220" t="s">
        <v>501</v>
      </c>
      <c r="C38" s="246">
        <v>1</v>
      </c>
      <c r="D38" s="25" t="s">
        <v>5</v>
      </c>
      <c r="E38" s="125"/>
      <c r="F38" s="124"/>
      <c r="G38" s="125">
        <f t="shared" si="0"/>
        <v>0</v>
      </c>
      <c r="H38" s="125">
        <f t="shared" si="1"/>
        <v>0</v>
      </c>
      <c r="I38" s="125">
        <f t="shared" si="2"/>
        <v>0</v>
      </c>
      <c r="J38" s="194"/>
      <c r="L38" s="246"/>
      <c r="M38" s="27"/>
      <c r="N38" s="28">
        <f t="shared" si="3"/>
        <v>0</v>
      </c>
      <c r="O38" s="28">
        <f t="shared" si="4"/>
        <v>0</v>
      </c>
    </row>
    <row r="39" spans="1:15" x14ac:dyDescent="0.25">
      <c r="A39" s="48">
        <v>693</v>
      </c>
      <c r="B39" s="48" t="s">
        <v>531</v>
      </c>
      <c r="C39" s="246">
        <v>12</v>
      </c>
      <c r="D39" s="25" t="s">
        <v>7</v>
      </c>
      <c r="E39" s="125"/>
      <c r="F39" s="124"/>
      <c r="G39" s="125">
        <f t="shared" si="0"/>
        <v>0</v>
      </c>
      <c r="H39" s="125">
        <f t="shared" si="1"/>
        <v>0</v>
      </c>
      <c r="I39" s="125">
        <f t="shared" si="2"/>
        <v>0</v>
      </c>
      <c r="J39" s="194"/>
      <c r="L39" s="246"/>
      <c r="M39" s="27"/>
      <c r="N39" s="28">
        <f t="shared" si="3"/>
        <v>0</v>
      </c>
      <c r="O39" s="28">
        <f t="shared" si="4"/>
        <v>0</v>
      </c>
    </row>
    <row r="40" spans="1:15" x14ac:dyDescent="0.25">
      <c r="A40" s="48">
        <v>694</v>
      </c>
      <c r="B40" s="126" t="s">
        <v>530</v>
      </c>
      <c r="C40" s="246">
        <v>3</v>
      </c>
      <c r="D40" s="25" t="s">
        <v>7</v>
      </c>
      <c r="E40" s="125"/>
      <c r="F40" s="124"/>
      <c r="G40" s="125">
        <f t="shared" si="0"/>
        <v>0</v>
      </c>
      <c r="H40" s="125">
        <f t="shared" si="1"/>
        <v>0</v>
      </c>
      <c r="I40" s="125">
        <f t="shared" si="2"/>
        <v>0</v>
      </c>
      <c r="J40" s="194"/>
      <c r="L40" s="246"/>
      <c r="M40" s="27"/>
      <c r="N40" s="28">
        <f t="shared" si="3"/>
        <v>0</v>
      </c>
      <c r="O40" s="28">
        <f t="shared" si="4"/>
        <v>0</v>
      </c>
    </row>
    <row r="41" spans="1:15" x14ac:dyDescent="0.25">
      <c r="A41" s="48">
        <v>695</v>
      </c>
      <c r="B41" s="48" t="s">
        <v>528</v>
      </c>
      <c r="C41" s="246">
        <v>15</v>
      </c>
      <c r="D41" s="25" t="s">
        <v>7</v>
      </c>
      <c r="E41" s="125"/>
      <c r="F41" s="124"/>
      <c r="G41" s="125">
        <f t="shared" si="0"/>
        <v>0</v>
      </c>
      <c r="H41" s="125">
        <f t="shared" si="1"/>
        <v>0</v>
      </c>
      <c r="I41" s="125">
        <f t="shared" si="2"/>
        <v>0</v>
      </c>
      <c r="J41" s="194"/>
      <c r="L41" s="246"/>
      <c r="M41" s="27"/>
      <c r="N41" s="28">
        <f t="shared" si="3"/>
        <v>0</v>
      </c>
      <c r="O41" s="28">
        <f t="shared" si="4"/>
        <v>0</v>
      </c>
    </row>
    <row r="42" spans="1:15" x14ac:dyDescent="0.25">
      <c r="A42" s="48">
        <v>696</v>
      </c>
      <c r="B42" s="48" t="s">
        <v>529</v>
      </c>
      <c r="C42" s="246">
        <v>10</v>
      </c>
      <c r="D42" s="25" t="s">
        <v>7</v>
      </c>
      <c r="E42" s="125"/>
      <c r="F42" s="124"/>
      <c r="G42" s="125">
        <f>C42*ROUND(F42,4)</f>
        <v>0</v>
      </c>
      <c r="H42" s="125">
        <f t="shared" si="1"/>
        <v>0</v>
      </c>
      <c r="I42" s="125">
        <f t="shared" si="2"/>
        <v>0</v>
      </c>
      <c r="J42" s="194"/>
      <c r="L42" s="246"/>
      <c r="M42" s="27"/>
      <c r="N42" s="28">
        <f t="shared" si="3"/>
        <v>0</v>
      </c>
      <c r="O42" s="28">
        <f t="shared" si="4"/>
        <v>0</v>
      </c>
    </row>
    <row r="43" spans="1:15" x14ac:dyDescent="0.25">
      <c r="A43" s="48">
        <v>697</v>
      </c>
      <c r="B43" s="48" t="s">
        <v>829</v>
      </c>
      <c r="C43" s="246">
        <v>10</v>
      </c>
      <c r="D43" s="25" t="s">
        <v>7</v>
      </c>
      <c r="E43" s="125"/>
      <c r="F43" s="124"/>
      <c r="G43" s="125">
        <f t="shared" si="0"/>
        <v>0</v>
      </c>
      <c r="H43" s="125">
        <f t="shared" si="1"/>
        <v>0</v>
      </c>
      <c r="I43" s="125">
        <f t="shared" si="2"/>
        <v>0</v>
      </c>
      <c r="J43" s="194"/>
      <c r="L43" s="246"/>
      <c r="M43" s="27"/>
      <c r="N43" s="28">
        <f t="shared" si="3"/>
        <v>0</v>
      </c>
      <c r="O43" s="28">
        <f t="shared" si="4"/>
        <v>0</v>
      </c>
    </row>
    <row r="44" spans="1:15" x14ac:dyDescent="0.25">
      <c r="A44" s="48">
        <v>698</v>
      </c>
      <c r="B44" s="220" t="s">
        <v>503</v>
      </c>
      <c r="C44" s="246">
        <v>5</v>
      </c>
      <c r="D44" s="25" t="s">
        <v>5</v>
      </c>
      <c r="E44" s="125"/>
      <c r="F44" s="124"/>
      <c r="G44" s="125">
        <f t="shared" si="0"/>
        <v>0</v>
      </c>
      <c r="H44" s="125">
        <f t="shared" si="1"/>
        <v>0</v>
      </c>
      <c r="I44" s="125">
        <f t="shared" si="2"/>
        <v>0</v>
      </c>
      <c r="J44" s="194"/>
      <c r="L44" s="246"/>
      <c r="M44" s="27"/>
      <c r="N44" s="28">
        <f t="shared" si="3"/>
        <v>0</v>
      </c>
      <c r="O44" s="28">
        <f t="shared" si="4"/>
        <v>0</v>
      </c>
    </row>
    <row r="45" spans="1:15" x14ac:dyDescent="0.25">
      <c r="A45" s="48">
        <v>699</v>
      </c>
      <c r="B45" s="220" t="s">
        <v>507</v>
      </c>
      <c r="C45" s="246">
        <v>5</v>
      </c>
      <c r="D45" s="25" t="s">
        <v>5</v>
      </c>
      <c r="E45" s="125"/>
      <c r="F45" s="124"/>
      <c r="G45" s="125">
        <f>C45*ROUND(F45,4)</f>
        <v>0</v>
      </c>
      <c r="H45" s="125">
        <f t="shared" si="1"/>
        <v>0</v>
      </c>
      <c r="I45" s="125">
        <f t="shared" si="2"/>
        <v>0</v>
      </c>
      <c r="J45" s="194"/>
      <c r="L45" s="246"/>
      <c r="M45" s="27"/>
      <c r="N45" s="28">
        <f t="shared" si="3"/>
        <v>0</v>
      </c>
      <c r="O45" s="28">
        <f t="shared" si="4"/>
        <v>0</v>
      </c>
    </row>
    <row r="46" spans="1:15" x14ac:dyDescent="0.25">
      <c r="A46" s="48">
        <v>700</v>
      </c>
      <c r="B46" s="220" t="s">
        <v>506</v>
      </c>
      <c r="C46" s="246">
        <v>5</v>
      </c>
      <c r="D46" s="25" t="s">
        <v>5</v>
      </c>
      <c r="E46" s="125"/>
      <c r="F46" s="124"/>
      <c r="G46" s="125">
        <f>C46*ROUND(F46,4)</f>
        <v>0</v>
      </c>
      <c r="H46" s="125">
        <f t="shared" si="1"/>
        <v>0</v>
      </c>
      <c r="I46" s="125">
        <f t="shared" si="2"/>
        <v>0</v>
      </c>
      <c r="J46" s="194"/>
      <c r="L46" s="246"/>
      <c r="M46" s="27"/>
      <c r="N46" s="28">
        <f t="shared" si="3"/>
        <v>0</v>
      </c>
      <c r="O46" s="28">
        <f t="shared" si="4"/>
        <v>0</v>
      </c>
    </row>
    <row r="47" spans="1:15" x14ac:dyDescent="0.25">
      <c r="A47" s="48">
        <v>701</v>
      </c>
      <c r="B47" s="220" t="s">
        <v>504</v>
      </c>
      <c r="C47" s="246">
        <v>5</v>
      </c>
      <c r="D47" s="25" t="s">
        <v>5</v>
      </c>
      <c r="E47" s="125"/>
      <c r="F47" s="124"/>
      <c r="G47" s="125">
        <f t="shared" si="0"/>
        <v>0</v>
      </c>
      <c r="H47" s="125">
        <f t="shared" si="1"/>
        <v>0</v>
      </c>
      <c r="I47" s="125">
        <f t="shared" si="2"/>
        <v>0</v>
      </c>
      <c r="J47" s="194"/>
      <c r="L47" s="246"/>
      <c r="M47" s="27"/>
      <c r="N47" s="28">
        <f t="shared" si="3"/>
        <v>0</v>
      </c>
      <c r="O47" s="28">
        <f t="shared" si="4"/>
        <v>0</v>
      </c>
    </row>
    <row r="48" spans="1:15" x14ac:dyDescent="0.25">
      <c r="A48" s="48">
        <v>702</v>
      </c>
      <c r="B48" s="220" t="s">
        <v>502</v>
      </c>
      <c r="C48" s="246">
        <v>10</v>
      </c>
      <c r="D48" s="25" t="s">
        <v>5</v>
      </c>
      <c r="E48" s="125"/>
      <c r="F48" s="124"/>
      <c r="G48" s="125">
        <f>C48*ROUND(F48,4)</f>
        <v>0</v>
      </c>
      <c r="H48" s="125">
        <f t="shared" si="1"/>
        <v>0</v>
      </c>
      <c r="I48" s="125">
        <f t="shared" si="2"/>
        <v>0</v>
      </c>
      <c r="J48" s="194"/>
      <c r="L48" s="246"/>
      <c r="M48" s="27"/>
      <c r="N48" s="28">
        <f t="shared" si="3"/>
        <v>0</v>
      </c>
      <c r="O48" s="28">
        <f t="shared" si="4"/>
        <v>0</v>
      </c>
    </row>
    <row r="49" spans="1:15" x14ac:dyDescent="0.25">
      <c r="A49" s="48">
        <v>703</v>
      </c>
      <c r="B49" s="220" t="s">
        <v>508</v>
      </c>
      <c r="C49" s="246">
        <v>10</v>
      </c>
      <c r="D49" s="262" t="s">
        <v>5</v>
      </c>
      <c r="E49" s="125"/>
      <c r="F49" s="124"/>
      <c r="G49" s="125">
        <f t="shared" si="0"/>
        <v>0</v>
      </c>
      <c r="H49" s="125">
        <f t="shared" si="1"/>
        <v>0</v>
      </c>
      <c r="I49" s="125">
        <f t="shared" si="2"/>
        <v>0</v>
      </c>
      <c r="J49" s="194"/>
      <c r="L49" s="246"/>
      <c r="M49" s="27"/>
      <c r="N49" s="28">
        <f t="shared" si="3"/>
        <v>0</v>
      </c>
      <c r="O49" s="28">
        <f t="shared" si="4"/>
        <v>0</v>
      </c>
    </row>
    <row r="50" spans="1:15" x14ac:dyDescent="0.25">
      <c r="A50" s="48">
        <v>704</v>
      </c>
      <c r="B50" s="220" t="s">
        <v>509</v>
      </c>
      <c r="C50" s="246">
        <v>5</v>
      </c>
      <c r="D50" s="262" t="s">
        <v>5</v>
      </c>
      <c r="E50" s="125"/>
      <c r="F50" s="124"/>
      <c r="G50" s="125">
        <f>C50*ROUND(F50,4)</f>
        <v>0</v>
      </c>
      <c r="H50" s="125">
        <f t="shared" si="1"/>
        <v>0</v>
      </c>
      <c r="I50" s="125">
        <f t="shared" si="2"/>
        <v>0</v>
      </c>
      <c r="J50" s="194"/>
      <c r="L50" s="246"/>
      <c r="M50" s="27"/>
      <c r="N50" s="28">
        <f t="shared" si="3"/>
        <v>0</v>
      </c>
      <c r="O50" s="28">
        <f t="shared" si="4"/>
        <v>0</v>
      </c>
    </row>
    <row r="51" spans="1:15" x14ac:dyDescent="0.25">
      <c r="A51" s="48">
        <v>705</v>
      </c>
      <c r="B51" s="220" t="s">
        <v>505</v>
      </c>
      <c r="C51" s="246">
        <v>5</v>
      </c>
      <c r="D51" s="25" t="s">
        <v>5</v>
      </c>
      <c r="E51" s="125"/>
      <c r="F51" s="124"/>
      <c r="G51" s="125">
        <f t="shared" si="0"/>
        <v>0</v>
      </c>
      <c r="H51" s="125">
        <f t="shared" si="1"/>
        <v>0</v>
      </c>
      <c r="I51" s="125">
        <f t="shared" si="2"/>
        <v>0</v>
      </c>
      <c r="J51" s="194"/>
      <c r="L51" s="246"/>
      <c r="M51" s="27"/>
      <c r="N51" s="28">
        <f t="shared" si="3"/>
        <v>0</v>
      </c>
      <c r="O51" s="28">
        <f t="shared" si="4"/>
        <v>0</v>
      </c>
    </row>
    <row r="52" spans="1:15" ht="27.6" x14ac:dyDescent="0.25">
      <c r="A52" s="48">
        <v>706</v>
      </c>
      <c r="B52" s="220" t="s">
        <v>486</v>
      </c>
      <c r="C52" s="246">
        <v>6</v>
      </c>
      <c r="D52" s="25" t="s">
        <v>5</v>
      </c>
      <c r="E52" s="125"/>
      <c r="F52" s="124"/>
      <c r="G52" s="125">
        <f t="shared" si="0"/>
        <v>0</v>
      </c>
      <c r="H52" s="125">
        <f t="shared" si="1"/>
        <v>0</v>
      </c>
      <c r="I52" s="125">
        <f t="shared" si="2"/>
        <v>0</v>
      </c>
      <c r="J52" s="194"/>
      <c r="L52" s="246"/>
      <c r="M52" s="27"/>
      <c r="N52" s="28">
        <f t="shared" si="3"/>
        <v>0</v>
      </c>
      <c r="O52" s="28">
        <f t="shared" si="4"/>
        <v>0</v>
      </c>
    </row>
    <row r="53" spans="1:15" x14ac:dyDescent="0.25">
      <c r="A53" s="48">
        <v>707</v>
      </c>
      <c r="B53" s="220" t="s">
        <v>478</v>
      </c>
      <c r="C53" s="246">
        <v>6</v>
      </c>
      <c r="D53" s="25" t="s">
        <v>5</v>
      </c>
      <c r="E53" s="125"/>
      <c r="F53" s="124"/>
      <c r="G53" s="125">
        <f t="shared" si="0"/>
        <v>0</v>
      </c>
      <c r="H53" s="125">
        <f t="shared" si="1"/>
        <v>0</v>
      </c>
      <c r="I53" s="125">
        <f t="shared" si="2"/>
        <v>0</v>
      </c>
      <c r="J53" s="194"/>
      <c r="L53" s="246"/>
      <c r="M53" s="27"/>
      <c r="N53" s="28">
        <f t="shared" si="3"/>
        <v>0</v>
      </c>
      <c r="O53" s="28">
        <f t="shared" si="4"/>
        <v>0</v>
      </c>
    </row>
    <row r="54" spans="1:15" x14ac:dyDescent="0.25">
      <c r="A54" s="48">
        <v>708</v>
      </c>
      <c r="B54" s="232" t="s">
        <v>565</v>
      </c>
      <c r="C54" s="246">
        <v>2</v>
      </c>
      <c r="D54" s="25" t="s">
        <v>5</v>
      </c>
      <c r="E54" s="125"/>
      <c r="F54" s="124"/>
      <c r="G54" s="125">
        <f t="shared" si="0"/>
        <v>0</v>
      </c>
      <c r="H54" s="125">
        <f t="shared" si="1"/>
        <v>0</v>
      </c>
      <c r="I54" s="125">
        <f t="shared" si="2"/>
        <v>0</v>
      </c>
      <c r="J54" s="194"/>
      <c r="L54" s="246"/>
      <c r="M54" s="27"/>
      <c r="N54" s="28">
        <f t="shared" si="3"/>
        <v>0</v>
      </c>
      <c r="O54" s="28">
        <f t="shared" si="4"/>
        <v>0</v>
      </c>
    </row>
    <row r="55" spans="1:15" ht="27.6" x14ac:dyDescent="0.25">
      <c r="A55" s="48">
        <v>709</v>
      </c>
      <c r="B55" s="220" t="s">
        <v>492</v>
      </c>
      <c r="C55" s="246">
        <v>3</v>
      </c>
      <c r="D55" s="25" t="s">
        <v>5</v>
      </c>
      <c r="E55" s="125"/>
      <c r="F55" s="124"/>
      <c r="G55" s="125">
        <f t="shared" si="0"/>
        <v>0</v>
      </c>
      <c r="H55" s="125">
        <f t="shared" si="1"/>
        <v>0</v>
      </c>
      <c r="I55" s="125">
        <f t="shared" si="2"/>
        <v>0</v>
      </c>
      <c r="J55" s="194"/>
      <c r="L55" s="246"/>
      <c r="M55" s="27"/>
      <c r="N55" s="28">
        <f t="shared" si="3"/>
        <v>0</v>
      </c>
      <c r="O55" s="28">
        <f t="shared" si="4"/>
        <v>0</v>
      </c>
    </row>
    <row r="56" spans="1:15" x14ac:dyDescent="0.25">
      <c r="A56" s="48">
        <v>710</v>
      </c>
      <c r="B56" s="232" t="s">
        <v>566</v>
      </c>
      <c r="C56" s="246">
        <v>1</v>
      </c>
      <c r="D56" s="25" t="s">
        <v>5</v>
      </c>
      <c r="E56" s="125"/>
      <c r="F56" s="124"/>
      <c r="G56" s="125">
        <f t="shared" si="0"/>
        <v>0</v>
      </c>
      <c r="H56" s="125">
        <f t="shared" si="1"/>
        <v>0</v>
      </c>
      <c r="I56" s="125">
        <f t="shared" si="2"/>
        <v>0</v>
      </c>
      <c r="J56" s="194"/>
      <c r="L56" s="246"/>
      <c r="M56" s="27"/>
      <c r="N56" s="28">
        <f t="shared" si="3"/>
        <v>0</v>
      </c>
      <c r="O56" s="28">
        <f t="shared" si="4"/>
        <v>0</v>
      </c>
    </row>
    <row r="57" spans="1:15" x14ac:dyDescent="0.25">
      <c r="A57" s="48">
        <v>711</v>
      </c>
      <c r="B57" s="232" t="s">
        <v>567</v>
      </c>
      <c r="C57" s="247">
        <v>30</v>
      </c>
      <c r="D57" s="221" t="s">
        <v>5</v>
      </c>
      <c r="E57" s="125"/>
      <c r="F57" s="124"/>
      <c r="G57" s="125">
        <f t="shared" si="0"/>
        <v>0</v>
      </c>
      <c r="H57" s="125">
        <f t="shared" si="1"/>
        <v>0</v>
      </c>
      <c r="I57" s="125">
        <f t="shared" si="2"/>
        <v>0</v>
      </c>
      <c r="J57" s="194"/>
      <c r="L57" s="246"/>
      <c r="M57" s="27"/>
      <c r="N57" s="28">
        <f t="shared" si="3"/>
        <v>0</v>
      </c>
      <c r="O57" s="28">
        <f t="shared" si="4"/>
        <v>0</v>
      </c>
    </row>
    <row r="58" spans="1:15" x14ac:dyDescent="0.25">
      <c r="A58" s="48">
        <v>712</v>
      </c>
      <c r="B58" s="192" t="s">
        <v>476</v>
      </c>
      <c r="C58" s="247">
        <v>30</v>
      </c>
      <c r="D58" s="221" t="s">
        <v>5</v>
      </c>
      <c r="E58" s="125"/>
      <c r="F58" s="124"/>
      <c r="G58" s="125">
        <f t="shared" si="0"/>
        <v>0</v>
      </c>
      <c r="H58" s="125">
        <f t="shared" si="1"/>
        <v>0</v>
      </c>
      <c r="I58" s="125">
        <f t="shared" si="2"/>
        <v>0</v>
      </c>
      <c r="J58" s="194"/>
      <c r="L58" s="246"/>
      <c r="M58" s="27"/>
      <c r="N58" s="28">
        <f t="shared" si="3"/>
        <v>0</v>
      </c>
      <c r="O58" s="28">
        <f t="shared" si="4"/>
        <v>0</v>
      </c>
    </row>
    <row r="59" spans="1:15" x14ac:dyDescent="0.25">
      <c r="A59" s="48">
        <v>713</v>
      </c>
      <c r="B59" s="192" t="s">
        <v>473</v>
      </c>
      <c r="C59" s="246">
        <v>3</v>
      </c>
      <c r="D59" s="25" t="s">
        <v>5</v>
      </c>
      <c r="E59" s="125"/>
      <c r="F59" s="124"/>
      <c r="G59" s="125">
        <f t="shared" si="0"/>
        <v>0</v>
      </c>
      <c r="H59" s="125">
        <f t="shared" si="1"/>
        <v>0</v>
      </c>
      <c r="I59" s="125">
        <f t="shared" si="2"/>
        <v>0</v>
      </c>
      <c r="J59" s="194"/>
      <c r="L59" s="246"/>
      <c r="M59" s="27"/>
      <c r="N59" s="28">
        <f t="shared" si="3"/>
        <v>0</v>
      </c>
      <c r="O59" s="28">
        <f t="shared" si="4"/>
        <v>0</v>
      </c>
    </row>
    <row r="60" spans="1:15" x14ac:dyDescent="0.25">
      <c r="A60" s="48">
        <v>714</v>
      </c>
      <c r="B60" s="192" t="s">
        <v>475</v>
      </c>
      <c r="C60" s="246">
        <v>3</v>
      </c>
      <c r="D60" s="25" t="s">
        <v>5</v>
      </c>
      <c r="E60" s="125"/>
      <c r="F60" s="124"/>
      <c r="G60" s="125">
        <f t="shared" si="0"/>
        <v>0</v>
      </c>
      <c r="H60" s="125">
        <f t="shared" si="1"/>
        <v>0</v>
      </c>
      <c r="I60" s="125">
        <f t="shared" si="2"/>
        <v>0</v>
      </c>
      <c r="J60" s="194"/>
      <c r="L60" s="246"/>
      <c r="M60" s="27"/>
      <c r="N60" s="28">
        <f t="shared" si="3"/>
        <v>0</v>
      </c>
      <c r="O60" s="28">
        <f t="shared" si="4"/>
        <v>0</v>
      </c>
    </row>
    <row r="61" spans="1:15" x14ac:dyDescent="0.25">
      <c r="A61" s="48">
        <v>715</v>
      </c>
      <c r="B61" s="192" t="s">
        <v>474</v>
      </c>
      <c r="C61" s="246">
        <v>3</v>
      </c>
      <c r="D61" s="25" t="s">
        <v>5</v>
      </c>
      <c r="E61" s="125"/>
      <c r="F61" s="124"/>
      <c r="G61" s="125">
        <f>C61*ROUND(F61,4)</f>
        <v>0</v>
      </c>
      <c r="H61" s="125">
        <f t="shared" si="1"/>
        <v>0</v>
      </c>
      <c r="I61" s="125">
        <f t="shared" si="2"/>
        <v>0</v>
      </c>
      <c r="J61" s="194"/>
      <c r="L61" s="246"/>
      <c r="M61" s="27"/>
      <c r="N61" s="28">
        <f t="shared" si="3"/>
        <v>0</v>
      </c>
      <c r="O61" s="28">
        <f t="shared" si="4"/>
        <v>0</v>
      </c>
    </row>
    <row r="62" spans="1:15" ht="27.6" x14ac:dyDescent="0.25">
      <c r="A62" s="48">
        <v>716</v>
      </c>
      <c r="B62" s="48" t="s">
        <v>525</v>
      </c>
      <c r="C62" s="49">
        <v>2</v>
      </c>
      <c r="D62" s="40" t="s">
        <v>5</v>
      </c>
      <c r="E62" s="125"/>
      <c r="F62" s="124"/>
      <c r="G62" s="125">
        <f t="shared" si="0"/>
        <v>0</v>
      </c>
      <c r="H62" s="125">
        <f t="shared" si="1"/>
        <v>0</v>
      </c>
      <c r="I62" s="125">
        <f t="shared" si="2"/>
        <v>0</v>
      </c>
      <c r="J62" s="194"/>
      <c r="L62" s="246"/>
      <c r="M62" s="27"/>
      <c r="N62" s="28">
        <f t="shared" si="3"/>
        <v>0</v>
      </c>
      <c r="O62" s="28">
        <f t="shared" si="4"/>
        <v>0</v>
      </c>
    </row>
    <row r="63" spans="1:15" x14ac:dyDescent="0.25">
      <c r="A63" s="48">
        <v>717</v>
      </c>
      <c r="B63" s="192" t="s">
        <v>524</v>
      </c>
      <c r="C63" s="25">
        <v>2</v>
      </c>
      <c r="D63" s="262" t="s">
        <v>5</v>
      </c>
      <c r="E63" s="218"/>
      <c r="F63" s="124"/>
      <c r="G63" s="125">
        <f t="shared" si="0"/>
        <v>0</v>
      </c>
      <c r="H63" s="125">
        <f t="shared" si="1"/>
        <v>0</v>
      </c>
      <c r="I63" s="125">
        <f t="shared" si="2"/>
        <v>0</v>
      </c>
      <c r="J63" s="194"/>
      <c r="L63" s="246"/>
      <c r="M63" s="27"/>
      <c r="N63" s="28">
        <f t="shared" si="3"/>
        <v>0</v>
      </c>
      <c r="O63" s="28">
        <f t="shared" si="4"/>
        <v>0</v>
      </c>
    </row>
    <row r="64" spans="1:15" x14ac:dyDescent="0.25">
      <c r="A64" s="48">
        <v>718</v>
      </c>
      <c r="B64" s="195" t="s">
        <v>523</v>
      </c>
      <c r="C64" s="24">
        <v>2</v>
      </c>
      <c r="D64" s="25" t="s">
        <v>5</v>
      </c>
      <c r="E64" s="125"/>
      <c r="F64" s="124"/>
      <c r="G64" s="125">
        <f t="shared" si="0"/>
        <v>0</v>
      </c>
      <c r="H64" s="125">
        <f t="shared" si="1"/>
        <v>0</v>
      </c>
      <c r="I64" s="125">
        <f t="shared" si="2"/>
        <v>0</v>
      </c>
      <c r="J64" s="194"/>
      <c r="L64" s="246"/>
      <c r="M64" s="27"/>
      <c r="N64" s="28">
        <f t="shared" si="3"/>
        <v>0</v>
      </c>
      <c r="O64" s="28">
        <f t="shared" si="4"/>
        <v>0</v>
      </c>
    </row>
    <row r="65" spans="1:15" x14ac:dyDescent="0.25">
      <c r="A65" s="48">
        <v>719</v>
      </c>
      <c r="B65" s="232" t="s">
        <v>547</v>
      </c>
      <c r="C65" s="31">
        <v>6</v>
      </c>
      <c r="D65" s="32" t="s">
        <v>7</v>
      </c>
      <c r="E65" s="125"/>
      <c r="F65" s="124"/>
      <c r="G65" s="125">
        <f t="shared" si="0"/>
        <v>0</v>
      </c>
      <c r="H65" s="125">
        <f t="shared" si="1"/>
        <v>0</v>
      </c>
      <c r="I65" s="125">
        <f t="shared" si="2"/>
        <v>0</v>
      </c>
      <c r="J65" s="194"/>
      <c r="L65" s="246"/>
      <c r="M65" s="27"/>
      <c r="N65" s="28">
        <f t="shared" si="3"/>
        <v>0</v>
      </c>
      <c r="O65" s="28">
        <f t="shared" si="4"/>
        <v>0</v>
      </c>
    </row>
    <row r="66" spans="1:15" x14ac:dyDescent="0.25">
      <c r="A66" s="48">
        <v>720</v>
      </c>
      <c r="B66" s="232" t="s">
        <v>549</v>
      </c>
      <c r="C66" s="25">
        <v>6</v>
      </c>
      <c r="D66" s="248" t="s">
        <v>7</v>
      </c>
      <c r="E66" s="125"/>
      <c r="F66" s="124"/>
      <c r="G66" s="125">
        <f t="shared" si="0"/>
        <v>0</v>
      </c>
      <c r="H66" s="125">
        <f t="shared" si="1"/>
        <v>0</v>
      </c>
      <c r="I66" s="125">
        <f t="shared" si="2"/>
        <v>0</v>
      </c>
      <c r="J66" s="194"/>
      <c r="L66" s="246"/>
      <c r="M66" s="27"/>
      <c r="N66" s="28">
        <f t="shared" si="3"/>
        <v>0</v>
      </c>
      <c r="O66" s="28">
        <f t="shared" si="4"/>
        <v>0</v>
      </c>
    </row>
    <row r="67" spans="1:15" ht="27.6" x14ac:dyDescent="0.25">
      <c r="A67" s="48">
        <v>721</v>
      </c>
      <c r="B67" s="232" t="s">
        <v>551</v>
      </c>
      <c r="C67" s="25">
        <v>30</v>
      </c>
      <c r="D67" s="248" t="s">
        <v>7</v>
      </c>
      <c r="E67" s="125"/>
      <c r="F67" s="124"/>
      <c r="G67" s="125">
        <f t="shared" si="0"/>
        <v>0</v>
      </c>
      <c r="H67" s="125">
        <f t="shared" si="1"/>
        <v>0</v>
      </c>
      <c r="I67" s="125">
        <f t="shared" si="2"/>
        <v>0</v>
      </c>
      <c r="J67" s="194"/>
      <c r="L67" s="246"/>
      <c r="M67" s="27"/>
      <c r="N67" s="28">
        <f t="shared" si="3"/>
        <v>0</v>
      </c>
      <c r="O67" s="28">
        <f t="shared" si="4"/>
        <v>0</v>
      </c>
    </row>
    <row r="68" spans="1:15" x14ac:dyDescent="0.25">
      <c r="A68" s="48">
        <v>722</v>
      </c>
      <c r="B68" s="232" t="s">
        <v>546</v>
      </c>
      <c r="C68" s="24">
        <v>10</v>
      </c>
      <c r="D68" s="262" t="s">
        <v>7</v>
      </c>
      <c r="E68" s="218"/>
      <c r="F68" s="124"/>
      <c r="G68" s="125">
        <f t="shared" si="0"/>
        <v>0</v>
      </c>
      <c r="H68" s="125">
        <f t="shared" si="1"/>
        <v>0</v>
      </c>
      <c r="I68" s="125">
        <f t="shared" si="2"/>
        <v>0</v>
      </c>
      <c r="J68" s="194"/>
      <c r="L68" s="246"/>
      <c r="M68" s="27"/>
      <c r="N68" s="28">
        <f t="shared" si="3"/>
        <v>0</v>
      </c>
      <c r="O68" s="28">
        <f t="shared" si="4"/>
        <v>0</v>
      </c>
    </row>
    <row r="69" spans="1:15" x14ac:dyDescent="0.25">
      <c r="A69" s="48">
        <v>723</v>
      </c>
      <c r="B69" s="232" t="s">
        <v>545</v>
      </c>
      <c r="C69" s="196">
        <v>30</v>
      </c>
      <c r="D69" s="263" t="s">
        <v>7</v>
      </c>
      <c r="E69" s="42"/>
      <c r="F69" s="124"/>
      <c r="G69" s="125">
        <f t="shared" si="0"/>
        <v>0</v>
      </c>
      <c r="H69" s="125">
        <f t="shared" si="1"/>
        <v>0</v>
      </c>
      <c r="I69" s="125">
        <f t="shared" si="2"/>
        <v>0</v>
      </c>
      <c r="J69" s="194"/>
      <c r="L69" s="246"/>
      <c r="M69" s="27"/>
      <c r="N69" s="28">
        <f t="shared" si="3"/>
        <v>0</v>
      </c>
      <c r="O69" s="28">
        <f t="shared" si="4"/>
        <v>0</v>
      </c>
    </row>
    <row r="70" spans="1:15" x14ac:dyDescent="0.25">
      <c r="A70" s="48">
        <v>724</v>
      </c>
      <c r="B70" s="232" t="s">
        <v>550</v>
      </c>
      <c r="C70" s="196">
        <v>30</v>
      </c>
      <c r="D70" s="263" t="s">
        <v>7</v>
      </c>
      <c r="E70" s="42"/>
      <c r="F70" s="124"/>
      <c r="G70" s="125">
        <f>C70*ROUND(F70,4)</f>
        <v>0</v>
      </c>
      <c r="H70" s="125">
        <f t="shared" si="1"/>
        <v>0</v>
      </c>
      <c r="I70" s="125">
        <f t="shared" si="2"/>
        <v>0</v>
      </c>
      <c r="J70" s="194"/>
      <c r="L70" s="246"/>
      <c r="M70" s="27"/>
      <c r="N70" s="28">
        <f t="shared" si="3"/>
        <v>0</v>
      </c>
      <c r="O70" s="28">
        <f t="shared" si="4"/>
        <v>0</v>
      </c>
    </row>
    <row r="71" spans="1:15" x14ac:dyDescent="0.25">
      <c r="A71" s="48">
        <v>725</v>
      </c>
      <c r="B71" s="232" t="s">
        <v>548</v>
      </c>
      <c r="C71" s="196">
        <v>30</v>
      </c>
      <c r="D71" s="263" t="s">
        <v>7</v>
      </c>
      <c r="E71" s="42"/>
      <c r="F71" s="124"/>
      <c r="G71" s="125">
        <f>C71*ROUND(F71,4)</f>
        <v>0</v>
      </c>
      <c r="H71" s="125">
        <f t="shared" si="1"/>
        <v>0</v>
      </c>
      <c r="I71" s="125">
        <f t="shared" si="2"/>
        <v>0</v>
      </c>
      <c r="J71" s="194"/>
      <c r="L71" s="246"/>
      <c r="M71" s="27"/>
      <c r="N71" s="28">
        <f t="shared" si="3"/>
        <v>0</v>
      </c>
      <c r="O71" s="28">
        <f t="shared" si="4"/>
        <v>0</v>
      </c>
    </row>
    <row r="72" spans="1:15" x14ac:dyDescent="0.25">
      <c r="A72" s="48">
        <v>726</v>
      </c>
      <c r="B72" s="232" t="s">
        <v>544</v>
      </c>
      <c r="C72" s="196">
        <v>20</v>
      </c>
      <c r="D72" s="197" t="s">
        <v>7</v>
      </c>
      <c r="E72" s="42"/>
      <c r="F72" s="124"/>
      <c r="G72" s="125">
        <f t="shared" si="0"/>
        <v>0</v>
      </c>
      <c r="H72" s="125">
        <f t="shared" si="1"/>
        <v>0</v>
      </c>
      <c r="I72" s="125">
        <f t="shared" si="2"/>
        <v>0</v>
      </c>
      <c r="J72" s="194"/>
      <c r="L72" s="246"/>
      <c r="M72" s="27"/>
      <c r="N72" s="28">
        <f t="shared" si="3"/>
        <v>0</v>
      </c>
      <c r="O72" s="28">
        <f t="shared" si="4"/>
        <v>0</v>
      </c>
    </row>
    <row r="73" spans="1:15" x14ac:dyDescent="0.25">
      <c r="A73" s="48">
        <v>727</v>
      </c>
      <c r="B73" s="232" t="s">
        <v>533</v>
      </c>
      <c r="C73" s="196">
        <v>2</v>
      </c>
      <c r="D73" s="197" t="s">
        <v>5</v>
      </c>
      <c r="E73" s="42"/>
      <c r="F73" s="124"/>
      <c r="G73" s="125">
        <f>C73*ROUND(F73,4)</f>
        <v>0</v>
      </c>
      <c r="H73" s="125">
        <f t="shared" si="1"/>
        <v>0</v>
      </c>
      <c r="I73" s="125">
        <f t="shared" si="2"/>
        <v>0</v>
      </c>
      <c r="J73" s="194"/>
      <c r="L73" s="246"/>
      <c r="M73" s="27"/>
      <c r="N73" s="28">
        <f t="shared" ref="N73:N119" si="5">M73</f>
        <v>0</v>
      </c>
      <c r="O73" s="28">
        <f t="shared" ref="O73:O119" si="6">N73+(N73*0.095)</f>
        <v>0</v>
      </c>
    </row>
    <row r="74" spans="1:15" x14ac:dyDescent="0.25">
      <c r="A74" s="48">
        <v>728</v>
      </c>
      <c r="B74" s="232" t="s">
        <v>532</v>
      </c>
      <c r="C74" s="196">
        <v>2</v>
      </c>
      <c r="D74" s="197" t="s">
        <v>5</v>
      </c>
      <c r="E74" s="42"/>
      <c r="F74" s="124"/>
      <c r="G74" s="125">
        <f t="shared" si="0"/>
        <v>0</v>
      </c>
      <c r="H74" s="125">
        <f t="shared" si="1"/>
        <v>0</v>
      </c>
      <c r="I74" s="125">
        <f t="shared" si="2"/>
        <v>0</v>
      </c>
      <c r="J74" s="194"/>
      <c r="L74" s="246"/>
      <c r="M74" s="27"/>
      <c r="N74" s="28">
        <f t="shared" si="5"/>
        <v>0</v>
      </c>
      <c r="O74" s="28">
        <f t="shared" si="6"/>
        <v>0</v>
      </c>
    </row>
    <row r="75" spans="1:15" x14ac:dyDescent="0.25">
      <c r="A75" s="48">
        <v>729</v>
      </c>
      <c r="B75" s="232" t="s">
        <v>564</v>
      </c>
      <c r="C75" s="196">
        <v>2</v>
      </c>
      <c r="D75" s="197" t="s">
        <v>5</v>
      </c>
      <c r="E75" s="42"/>
      <c r="F75" s="124"/>
      <c r="G75" s="125">
        <f t="shared" si="0"/>
        <v>0</v>
      </c>
      <c r="H75" s="125">
        <f t="shared" si="1"/>
        <v>0</v>
      </c>
      <c r="I75" s="125">
        <f t="shared" si="2"/>
        <v>0</v>
      </c>
      <c r="J75" s="194"/>
      <c r="L75" s="246"/>
      <c r="M75" s="27"/>
      <c r="N75" s="28">
        <f t="shared" si="5"/>
        <v>0</v>
      </c>
      <c r="O75" s="28">
        <f t="shared" si="6"/>
        <v>0</v>
      </c>
    </row>
    <row r="76" spans="1:15" x14ac:dyDescent="0.25">
      <c r="A76" s="48">
        <v>730</v>
      </c>
      <c r="B76" s="48" t="s">
        <v>526</v>
      </c>
      <c r="C76" s="196">
        <v>1</v>
      </c>
      <c r="D76" s="197" t="s">
        <v>5</v>
      </c>
      <c r="E76" s="42"/>
      <c r="F76" s="124"/>
      <c r="G76" s="125">
        <f t="shared" si="0"/>
        <v>0</v>
      </c>
      <c r="H76" s="125">
        <f t="shared" si="1"/>
        <v>0</v>
      </c>
      <c r="I76" s="125">
        <f t="shared" si="2"/>
        <v>0</v>
      </c>
      <c r="J76" s="194"/>
      <c r="L76" s="246"/>
      <c r="M76" s="27"/>
      <c r="N76" s="28">
        <f t="shared" si="5"/>
        <v>0</v>
      </c>
      <c r="O76" s="28">
        <f t="shared" si="6"/>
        <v>0</v>
      </c>
    </row>
    <row r="77" spans="1:15" x14ac:dyDescent="0.25">
      <c r="A77" s="48">
        <v>731</v>
      </c>
      <c r="B77" s="48" t="s">
        <v>527</v>
      </c>
      <c r="C77" s="196">
        <v>1</v>
      </c>
      <c r="D77" s="197" t="s">
        <v>5</v>
      </c>
      <c r="E77" s="42"/>
      <c r="F77" s="124"/>
      <c r="G77" s="125">
        <f t="shared" si="0"/>
        <v>0</v>
      </c>
      <c r="H77" s="125">
        <f t="shared" si="1"/>
        <v>0</v>
      </c>
      <c r="I77" s="125">
        <f t="shared" si="2"/>
        <v>0</v>
      </c>
      <c r="J77" s="194"/>
      <c r="L77" s="246"/>
      <c r="M77" s="27"/>
      <c r="N77" s="28">
        <f t="shared" si="5"/>
        <v>0</v>
      </c>
      <c r="O77" s="28">
        <f t="shared" si="6"/>
        <v>0</v>
      </c>
    </row>
    <row r="78" spans="1:15" x14ac:dyDescent="0.25">
      <c r="A78" s="48">
        <v>732</v>
      </c>
      <c r="B78" s="48" t="s">
        <v>580</v>
      </c>
      <c r="C78" s="196">
        <v>0.5</v>
      </c>
      <c r="D78" s="197" t="s">
        <v>5</v>
      </c>
      <c r="E78" s="42"/>
      <c r="F78" s="124"/>
      <c r="G78" s="125">
        <f>C78*ROUND(F78,4)</f>
        <v>0</v>
      </c>
      <c r="H78" s="125">
        <f t="shared" si="1"/>
        <v>0</v>
      </c>
      <c r="I78" s="125">
        <f t="shared" si="2"/>
        <v>0</v>
      </c>
      <c r="J78" s="194"/>
      <c r="L78" s="246"/>
      <c r="M78" s="27"/>
      <c r="N78" s="28">
        <f t="shared" si="5"/>
        <v>0</v>
      </c>
      <c r="O78" s="28">
        <f t="shared" si="6"/>
        <v>0</v>
      </c>
    </row>
    <row r="79" spans="1:15" x14ac:dyDescent="0.25">
      <c r="A79" s="48">
        <v>733</v>
      </c>
      <c r="B79" s="192" t="s">
        <v>521</v>
      </c>
      <c r="C79" s="196">
        <v>5</v>
      </c>
      <c r="D79" s="197" t="s">
        <v>5</v>
      </c>
      <c r="E79" s="42"/>
      <c r="F79" s="124"/>
      <c r="G79" s="125">
        <f t="shared" si="0"/>
        <v>0</v>
      </c>
      <c r="H79" s="125">
        <f t="shared" si="1"/>
        <v>0</v>
      </c>
      <c r="I79" s="125">
        <f t="shared" si="2"/>
        <v>0</v>
      </c>
      <c r="J79" s="194"/>
      <c r="L79" s="246"/>
      <c r="M79" s="27"/>
      <c r="N79" s="28">
        <f t="shared" si="5"/>
        <v>0</v>
      </c>
      <c r="O79" s="28">
        <f t="shared" si="6"/>
        <v>0</v>
      </c>
    </row>
    <row r="80" spans="1:15" x14ac:dyDescent="0.25">
      <c r="A80" s="48">
        <v>734</v>
      </c>
      <c r="B80" s="192" t="s">
        <v>513</v>
      </c>
      <c r="C80" s="196">
        <v>5</v>
      </c>
      <c r="D80" s="197" t="s">
        <v>5</v>
      </c>
      <c r="E80" s="42"/>
      <c r="F80" s="124"/>
      <c r="G80" s="125">
        <f t="shared" si="0"/>
        <v>0</v>
      </c>
      <c r="H80" s="125">
        <f t="shared" si="1"/>
        <v>0</v>
      </c>
      <c r="I80" s="125">
        <f t="shared" si="2"/>
        <v>0</v>
      </c>
      <c r="J80" s="194"/>
      <c r="L80" s="246"/>
      <c r="M80" s="27"/>
      <c r="N80" s="28">
        <f t="shared" si="5"/>
        <v>0</v>
      </c>
      <c r="O80" s="28">
        <f t="shared" si="6"/>
        <v>0</v>
      </c>
    </row>
    <row r="81" spans="1:15" x14ac:dyDescent="0.25">
      <c r="A81" s="48">
        <v>735</v>
      </c>
      <c r="B81" s="192" t="s">
        <v>514</v>
      </c>
      <c r="C81" s="196">
        <v>5</v>
      </c>
      <c r="D81" s="197" t="s">
        <v>5</v>
      </c>
      <c r="E81" s="42"/>
      <c r="F81" s="124"/>
      <c r="G81" s="125">
        <f t="shared" si="0"/>
        <v>0</v>
      </c>
      <c r="H81" s="125">
        <f t="shared" si="1"/>
        <v>0</v>
      </c>
      <c r="I81" s="125">
        <f t="shared" si="2"/>
        <v>0</v>
      </c>
      <c r="J81" s="194"/>
      <c r="L81" s="246"/>
      <c r="M81" s="27"/>
      <c r="N81" s="28">
        <f t="shared" si="5"/>
        <v>0</v>
      </c>
      <c r="O81" s="28">
        <f t="shared" si="6"/>
        <v>0</v>
      </c>
    </row>
    <row r="82" spans="1:15" x14ac:dyDescent="0.25">
      <c r="A82" s="48">
        <v>736</v>
      </c>
      <c r="B82" s="232" t="s">
        <v>573</v>
      </c>
      <c r="C82" s="196">
        <v>1</v>
      </c>
      <c r="D82" s="197" t="s">
        <v>5</v>
      </c>
      <c r="E82" s="42"/>
      <c r="F82" s="124"/>
      <c r="G82" s="125">
        <f>C82*ROUND(F82,4)</f>
        <v>0</v>
      </c>
      <c r="H82" s="125">
        <f t="shared" si="1"/>
        <v>0</v>
      </c>
      <c r="I82" s="125">
        <f t="shared" si="2"/>
        <v>0</v>
      </c>
      <c r="J82" s="194"/>
      <c r="L82" s="246"/>
      <c r="M82" s="27"/>
      <c r="N82" s="28">
        <f t="shared" si="5"/>
        <v>0</v>
      </c>
      <c r="O82" s="28">
        <f t="shared" si="6"/>
        <v>0</v>
      </c>
    </row>
    <row r="83" spans="1:15" x14ac:dyDescent="0.25">
      <c r="A83" s="48">
        <v>737</v>
      </c>
      <c r="B83" s="232" t="s">
        <v>538</v>
      </c>
      <c r="C83" s="196">
        <v>1</v>
      </c>
      <c r="D83" s="197" t="s">
        <v>5</v>
      </c>
      <c r="E83" s="42"/>
      <c r="F83" s="124"/>
      <c r="G83" s="125">
        <f t="shared" si="0"/>
        <v>0</v>
      </c>
      <c r="H83" s="125">
        <f t="shared" si="1"/>
        <v>0</v>
      </c>
      <c r="I83" s="125">
        <f t="shared" si="2"/>
        <v>0</v>
      </c>
      <c r="J83" s="194"/>
      <c r="L83" s="246"/>
      <c r="M83" s="27"/>
      <c r="N83" s="28">
        <f t="shared" si="5"/>
        <v>0</v>
      </c>
      <c r="O83" s="28">
        <f t="shared" si="6"/>
        <v>0</v>
      </c>
    </row>
    <row r="84" spans="1:15" x14ac:dyDescent="0.25">
      <c r="A84" s="48">
        <v>738</v>
      </c>
      <c r="B84" s="232" t="s">
        <v>543</v>
      </c>
      <c r="C84" s="196">
        <v>1</v>
      </c>
      <c r="D84" s="197" t="s">
        <v>5</v>
      </c>
      <c r="E84" s="42"/>
      <c r="F84" s="124"/>
      <c r="G84" s="125">
        <f t="shared" si="0"/>
        <v>0</v>
      </c>
      <c r="H84" s="125">
        <f t="shared" si="1"/>
        <v>0</v>
      </c>
      <c r="I84" s="125">
        <f t="shared" si="2"/>
        <v>0</v>
      </c>
      <c r="J84" s="194"/>
      <c r="L84" s="246"/>
      <c r="M84" s="27"/>
      <c r="N84" s="28">
        <f t="shared" si="5"/>
        <v>0</v>
      </c>
      <c r="O84" s="28">
        <f t="shared" si="6"/>
        <v>0</v>
      </c>
    </row>
    <row r="85" spans="1:15" x14ac:dyDescent="0.25">
      <c r="A85" s="48">
        <v>739</v>
      </c>
      <c r="B85" s="232" t="s">
        <v>537</v>
      </c>
      <c r="C85" s="196">
        <v>1</v>
      </c>
      <c r="D85" s="197" t="s">
        <v>5</v>
      </c>
      <c r="E85" s="42"/>
      <c r="F85" s="124"/>
      <c r="G85" s="125">
        <f t="shared" si="0"/>
        <v>0</v>
      </c>
      <c r="H85" s="125">
        <f t="shared" si="1"/>
        <v>0</v>
      </c>
      <c r="I85" s="125">
        <f t="shared" si="2"/>
        <v>0</v>
      </c>
      <c r="J85" s="194"/>
      <c r="L85" s="246"/>
      <c r="M85" s="27"/>
      <c r="N85" s="28">
        <f t="shared" si="5"/>
        <v>0</v>
      </c>
      <c r="O85" s="28">
        <f t="shared" si="6"/>
        <v>0</v>
      </c>
    </row>
    <row r="86" spans="1:15" x14ac:dyDescent="0.25">
      <c r="A86" s="48">
        <v>740</v>
      </c>
      <c r="B86" s="232" t="s">
        <v>539</v>
      </c>
      <c r="C86" s="196">
        <v>1</v>
      </c>
      <c r="D86" s="197" t="s">
        <v>5</v>
      </c>
      <c r="E86" s="42"/>
      <c r="F86" s="124"/>
      <c r="G86" s="125">
        <f>C86*ROUND(F86,4)</f>
        <v>0</v>
      </c>
      <c r="H86" s="125">
        <f t="shared" si="1"/>
        <v>0</v>
      </c>
      <c r="I86" s="125">
        <f t="shared" si="2"/>
        <v>0</v>
      </c>
      <c r="J86" s="194"/>
      <c r="L86" s="246"/>
      <c r="M86" s="27"/>
      <c r="N86" s="28">
        <f t="shared" si="5"/>
        <v>0</v>
      </c>
      <c r="O86" s="28">
        <f t="shared" si="6"/>
        <v>0</v>
      </c>
    </row>
    <row r="87" spans="1:15" x14ac:dyDescent="0.25">
      <c r="A87" s="48">
        <v>741</v>
      </c>
      <c r="B87" s="195" t="s">
        <v>481</v>
      </c>
      <c r="C87" s="196">
        <v>6</v>
      </c>
      <c r="D87" s="197" t="s">
        <v>5</v>
      </c>
      <c r="E87" s="42"/>
      <c r="F87" s="124"/>
      <c r="G87" s="125">
        <f t="shared" si="0"/>
        <v>0</v>
      </c>
      <c r="H87" s="125">
        <f t="shared" si="1"/>
        <v>0</v>
      </c>
      <c r="I87" s="125">
        <f t="shared" si="2"/>
        <v>0</v>
      </c>
      <c r="J87" s="194"/>
      <c r="L87" s="246"/>
      <c r="M87" s="27"/>
      <c r="N87" s="28">
        <f t="shared" si="5"/>
        <v>0</v>
      </c>
      <c r="O87" s="28">
        <f t="shared" si="6"/>
        <v>0</v>
      </c>
    </row>
    <row r="88" spans="1:15" ht="41.4" x14ac:dyDescent="0.25">
      <c r="A88" s="48">
        <v>742</v>
      </c>
      <c r="B88" s="195" t="s">
        <v>479</v>
      </c>
      <c r="C88" s="196">
        <v>6</v>
      </c>
      <c r="D88" s="197" t="s">
        <v>5</v>
      </c>
      <c r="E88" s="42"/>
      <c r="F88" s="124"/>
      <c r="G88" s="125">
        <f t="shared" si="0"/>
        <v>0</v>
      </c>
      <c r="H88" s="125">
        <f t="shared" si="1"/>
        <v>0</v>
      </c>
      <c r="I88" s="125">
        <f t="shared" si="2"/>
        <v>0</v>
      </c>
      <c r="J88" s="194"/>
      <c r="L88" s="246"/>
      <c r="M88" s="27"/>
      <c r="N88" s="28">
        <f t="shared" si="5"/>
        <v>0</v>
      </c>
      <c r="O88" s="28">
        <f t="shared" si="6"/>
        <v>0</v>
      </c>
    </row>
    <row r="89" spans="1:15" ht="41.4" x14ac:dyDescent="0.25">
      <c r="A89" s="48">
        <v>743</v>
      </c>
      <c r="B89" s="195" t="s">
        <v>487</v>
      </c>
      <c r="C89" s="196">
        <v>6</v>
      </c>
      <c r="D89" s="197" t="s">
        <v>5</v>
      </c>
      <c r="E89" s="42"/>
      <c r="F89" s="124"/>
      <c r="G89" s="125">
        <f t="shared" si="0"/>
        <v>0</v>
      </c>
      <c r="H89" s="125">
        <f t="shared" si="1"/>
        <v>0</v>
      </c>
      <c r="I89" s="125">
        <f t="shared" si="2"/>
        <v>0</v>
      </c>
      <c r="J89" s="194"/>
      <c r="L89" s="246"/>
      <c r="M89" s="27"/>
      <c r="N89" s="28">
        <f t="shared" si="5"/>
        <v>0</v>
      </c>
      <c r="O89" s="28">
        <f t="shared" si="6"/>
        <v>0</v>
      </c>
    </row>
    <row r="90" spans="1:15" x14ac:dyDescent="0.25">
      <c r="A90" s="48">
        <v>744</v>
      </c>
      <c r="B90" s="195" t="s">
        <v>480</v>
      </c>
      <c r="C90" s="196">
        <v>6</v>
      </c>
      <c r="D90" s="197" t="s">
        <v>5</v>
      </c>
      <c r="E90" s="42"/>
      <c r="F90" s="124"/>
      <c r="G90" s="125">
        <f>C90*ROUND(F90,4)</f>
        <v>0</v>
      </c>
      <c r="H90" s="125">
        <f t="shared" si="1"/>
        <v>0</v>
      </c>
      <c r="I90" s="125">
        <f t="shared" si="2"/>
        <v>0</v>
      </c>
      <c r="J90" s="194"/>
      <c r="L90" s="246"/>
      <c r="M90" s="27"/>
      <c r="N90" s="28">
        <f t="shared" si="5"/>
        <v>0</v>
      </c>
      <c r="O90" s="28">
        <f t="shared" si="6"/>
        <v>0</v>
      </c>
    </row>
    <row r="91" spans="1:15" ht="27.6" x14ac:dyDescent="0.25">
      <c r="A91" s="48">
        <v>745</v>
      </c>
      <c r="B91" s="192" t="s">
        <v>511</v>
      </c>
      <c r="C91" s="196">
        <v>5</v>
      </c>
      <c r="D91" s="197" t="s">
        <v>5</v>
      </c>
      <c r="E91" s="42"/>
      <c r="F91" s="124"/>
      <c r="G91" s="125">
        <f t="shared" si="0"/>
        <v>0</v>
      </c>
      <c r="H91" s="125">
        <f t="shared" si="1"/>
        <v>0</v>
      </c>
      <c r="I91" s="125">
        <f t="shared" si="2"/>
        <v>0</v>
      </c>
      <c r="J91" s="194"/>
      <c r="L91" s="246"/>
      <c r="M91" s="27"/>
      <c r="N91" s="28">
        <f t="shared" si="5"/>
        <v>0</v>
      </c>
      <c r="O91" s="28">
        <f t="shared" si="6"/>
        <v>0</v>
      </c>
    </row>
    <row r="92" spans="1:15" x14ac:dyDescent="0.25">
      <c r="A92" s="48">
        <v>746</v>
      </c>
      <c r="B92" s="232" t="s">
        <v>542</v>
      </c>
      <c r="C92" s="196">
        <v>1</v>
      </c>
      <c r="D92" s="263" t="s">
        <v>5</v>
      </c>
      <c r="E92" s="42"/>
      <c r="F92" s="124"/>
      <c r="G92" s="125">
        <f t="shared" si="0"/>
        <v>0</v>
      </c>
      <c r="H92" s="125">
        <f t="shared" si="1"/>
        <v>0</v>
      </c>
      <c r="I92" s="125">
        <f t="shared" si="2"/>
        <v>0</v>
      </c>
      <c r="J92" s="194"/>
      <c r="L92" s="246"/>
      <c r="M92" s="27"/>
      <c r="N92" s="28">
        <f t="shared" si="5"/>
        <v>0</v>
      </c>
      <c r="O92" s="28">
        <f t="shared" si="6"/>
        <v>0</v>
      </c>
    </row>
    <row r="93" spans="1:15" x14ac:dyDescent="0.25">
      <c r="A93" s="48">
        <v>747</v>
      </c>
      <c r="B93" s="232" t="s">
        <v>540</v>
      </c>
      <c r="C93" s="196">
        <v>1</v>
      </c>
      <c r="D93" s="263" t="s">
        <v>5</v>
      </c>
      <c r="E93" s="42"/>
      <c r="F93" s="124"/>
      <c r="G93" s="125">
        <f>C93*ROUND(F93,4)</f>
        <v>0</v>
      </c>
      <c r="H93" s="125">
        <f t="shared" si="1"/>
        <v>0</v>
      </c>
      <c r="I93" s="125">
        <f t="shared" si="2"/>
        <v>0</v>
      </c>
      <c r="J93" s="194"/>
      <c r="L93" s="246"/>
      <c r="M93" s="27"/>
      <c r="N93" s="28">
        <f t="shared" si="5"/>
        <v>0</v>
      </c>
      <c r="O93" s="28">
        <f t="shared" si="6"/>
        <v>0</v>
      </c>
    </row>
    <row r="94" spans="1:15" ht="27.6" x14ac:dyDescent="0.25">
      <c r="A94" s="48">
        <v>748</v>
      </c>
      <c r="B94" s="220" t="s">
        <v>493</v>
      </c>
      <c r="C94" s="196">
        <v>3</v>
      </c>
      <c r="D94" s="263" t="s">
        <v>5</v>
      </c>
      <c r="E94" s="42"/>
      <c r="F94" s="124"/>
      <c r="G94" s="125">
        <f>C94*ROUND(F94,4)</f>
        <v>0</v>
      </c>
      <c r="H94" s="125">
        <f t="shared" si="1"/>
        <v>0</v>
      </c>
      <c r="I94" s="125">
        <f t="shared" si="2"/>
        <v>0</v>
      </c>
      <c r="J94" s="194"/>
      <c r="L94" s="246"/>
      <c r="M94" s="27"/>
      <c r="N94" s="28">
        <f t="shared" si="5"/>
        <v>0</v>
      </c>
      <c r="O94" s="28">
        <f t="shared" si="6"/>
        <v>0</v>
      </c>
    </row>
    <row r="95" spans="1:15" x14ac:dyDescent="0.25">
      <c r="A95" s="48">
        <v>749</v>
      </c>
      <c r="B95" s="192" t="s">
        <v>516</v>
      </c>
      <c r="C95" s="196">
        <v>5</v>
      </c>
      <c r="D95" s="263" t="s">
        <v>5</v>
      </c>
      <c r="E95" s="42"/>
      <c r="F95" s="124"/>
      <c r="G95" s="125">
        <f t="shared" si="0"/>
        <v>0</v>
      </c>
      <c r="H95" s="125">
        <f t="shared" si="1"/>
        <v>0</v>
      </c>
      <c r="I95" s="125">
        <f t="shared" si="2"/>
        <v>0</v>
      </c>
      <c r="J95" s="194"/>
      <c r="L95" s="246"/>
      <c r="M95" s="27"/>
      <c r="N95" s="28">
        <f t="shared" si="5"/>
        <v>0</v>
      </c>
      <c r="O95" s="28">
        <f t="shared" si="6"/>
        <v>0</v>
      </c>
    </row>
    <row r="96" spans="1:15" ht="27.6" x14ac:dyDescent="0.25">
      <c r="A96" s="48">
        <v>750</v>
      </c>
      <c r="B96" s="192" t="s">
        <v>517</v>
      </c>
      <c r="C96" s="196">
        <v>5</v>
      </c>
      <c r="D96" s="263" t="s">
        <v>5</v>
      </c>
      <c r="E96" s="42"/>
      <c r="F96" s="124"/>
      <c r="G96" s="125">
        <f t="shared" si="0"/>
        <v>0</v>
      </c>
      <c r="H96" s="125">
        <f t="shared" si="1"/>
        <v>0</v>
      </c>
      <c r="I96" s="125">
        <f t="shared" si="2"/>
        <v>0</v>
      </c>
      <c r="J96" s="194"/>
      <c r="L96" s="246"/>
      <c r="M96" s="27"/>
      <c r="N96" s="28">
        <f t="shared" si="5"/>
        <v>0</v>
      </c>
      <c r="O96" s="28">
        <f t="shared" si="6"/>
        <v>0</v>
      </c>
    </row>
    <row r="97" spans="1:15" ht="27.6" x14ac:dyDescent="0.25">
      <c r="A97" s="48">
        <v>751</v>
      </c>
      <c r="B97" s="220" t="s">
        <v>518</v>
      </c>
      <c r="C97" s="264">
        <v>5</v>
      </c>
      <c r="D97" s="51" t="s">
        <v>5</v>
      </c>
      <c r="E97" s="42"/>
      <c r="F97" s="124"/>
      <c r="G97" s="125">
        <f t="shared" si="0"/>
        <v>0</v>
      </c>
      <c r="H97" s="125">
        <f t="shared" si="1"/>
        <v>0</v>
      </c>
      <c r="I97" s="125">
        <f t="shared" si="2"/>
        <v>0</v>
      </c>
      <c r="J97" s="194"/>
      <c r="L97" s="246"/>
      <c r="M97" s="27"/>
      <c r="N97" s="28">
        <f t="shared" si="5"/>
        <v>0</v>
      </c>
      <c r="O97" s="28">
        <f t="shared" si="6"/>
        <v>0</v>
      </c>
    </row>
    <row r="98" spans="1:15" x14ac:dyDescent="0.25">
      <c r="A98" s="48">
        <v>752</v>
      </c>
      <c r="B98" s="232" t="s">
        <v>937</v>
      </c>
      <c r="C98" s="196">
        <v>0</v>
      </c>
      <c r="D98" s="263" t="s">
        <v>5</v>
      </c>
      <c r="E98" s="42"/>
      <c r="F98" s="124"/>
      <c r="G98" s="125">
        <f t="shared" si="0"/>
        <v>0</v>
      </c>
      <c r="H98" s="125">
        <f t="shared" si="1"/>
        <v>0</v>
      </c>
      <c r="I98" s="125">
        <f t="shared" si="2"/>
        <v>0</v>
      </c>
      <c r="J98" s="194"/>
      <c r="L98" s="246"/>
      <c r="M98" s="27"/>
      <c r="N98" s="28">
        <f t="shared" si="5"/>
        <v>0</v>
      </c>
      <c r="O98" s="28">
        <f t="shared" si="6"/>
        <v>0</v>
      </c>
    </row>
    <row r="99" spans="1:15" x14ac:dyDescent="0.25">
      <c r="A99" s="48">
        <v>753</v>
      </c>
      <c r="B99" s="232" t="s">
        <v>569</v>
      </c>
      <c r="C99" s="196">
        <v>5</v>
      </c>
      <c r="D99" s="263" t="s">
        <v>5</v>
      </c>
      <c r="E99" s="42"/>
      <c r="F99" s="124"/>
      <c r="G99" s="125">
        <f>C99*ROUND(F99,4)</f>
        <v>0</v>
      </c>
      <c r="H99" s="125">
        <f t="shared" si="1"/>
        <v>0</v>
      </c>
      <c r="I99" s="125">
        <f t="shared" si="2"/>
        <v>0</v>
      </c>
      <c r="J99" s="194"/>
      <c r="L99" s="246"/>
      <c r="M99" s="27"/>
      <c r="N99" s="28">
        <f t="shared" si="5"/>
        <v>0</v>
      </c>
      <c r="O99" s="28">
        <f t="shared" si="6"/>
        <v>0</v>
      </c>
    </row>
    <row r="100" spans="1:15" x14ac:dyDescent="0.25">
      <c r="A100" s="48">
        <v>754</v>
      </c>
      <c r="B100" s="232" t="s">
        <v>568</v>
      </c>
      <c r="C100" s="196">
        <v>5</v>
      </c>
      <c r="D100" s="263" t="s">
        <v>5</v>
      </c>
      <c r="E100" s="42"/>
      <c r="F100" s="124"/>
      <c r="G100" s="125">
        <f t="shared" si="0"/>
        <v>0</v>
      </c>
      <c r="H100" s="125">
        <f t="shared" si="1"/>
        <v>0</v>
      </c>
      <c r="I100" s="125">
        <f t="shared" si="2"/>
        <v>0</v>
      </c>
      <c r="J100" s="194"/>
      <c r="L100" s="246"/>
      <c r="M100" s="27"/>
      <c r="N100" s="28">
        <f t="shared" si="5"/>
        <v>0</v>
      </c>
      <c r="O100" s="28">
        <f t="shared" si="6"/>
        <v>0</v>
      </c>
    </row>
    <row r="101" spans="1:15" ht="27.6" x14ac:dyDescent="0.25">
      <c r="A101" s="48">
        <v>755</v>
      </c>
      <c r="B101" s="220" t="s">
        <v>830</v>
      </c>
      <c r="C101" s="196">
        <v>2</v>
      </c>
      <c r="D101" s="197" t="s">
        <v>5</v>
      </c>
      <c r="E101" s="42"/>
      <c r="F101" s="124"/>
      <c r="G101" s="125">
        <f t="shared" si="0"/>
        <v>0</v>
      </c>
      <c r="H101" s="125">
        <f t="shared" si="1"/>
        <v>0</v>
      </c>
      <c r="I101" s="125">
        <f t="shared" si="2"/>
        <v>0</v>
      </c>
      <c r="J101" s="194"/>
      <c r="L101" s="246"/>
      <c r="M101" s="27"/>
      <c r="N101" s="28">
        <f t="shared" si="5"/>
        <v>0</v>
      </c>
      <c r="O101" s="28">
        <f t="shared" si="6"/>
        <v>0</v>
      </c>
    </row>
    <row r="102" spans="1:15" ht="18.75" customHeight="1" x14ac:dyDescent="0.25">
      <c r="A102" s="48">
        <v>756</v>
      </c>
      <c r="B102" s="220" t="s">
        <v>494</v>
      </c>
      <c r="C102" s="196">
        <v>3</v>
      </c>
      <c r="D102" s="197" t="s">
        <v>5</v>
      </c>
      <c r="E102" s="42"/>
      <c r="F102" s="124"/>
      <c r="G102" s="125">
        <f t="shared" ref="G102:G119" si="7">C102*ROUND(F102,4)</f>
        <v>0</v>
      </c>
      <c r="H102" s="125">
        <f t="shared" ref="H102:H119" si="8">G102*0.095</f>
        <v>0</v>
      </c>
      <c r="I102" s="125">
        <f t="shared" ref="I102:I119" si="9">+G102+H102</f>
        <v>0</v>
      </c>
      <c r="J102" s="194"/>
      <c r="L102" s="246"/>
      <c r="M102" s="27"/>
      <c r="N102" s="28">
        <f t="shared" si="5"/>
        <v>0</v>
      </c>
      <c r="O102" s="28">
        <f t="shared" si="6"/>
        <v>0</v>
      </c>
    </row>
    <row r="103" spans="1:15" x14ac:dyDescent="0.25">
      <c r="A103" s="48">
        <v>757</v>
      </c>
      <c r="B103" s="232" t="s">
        <v>570</v>
      </c>
      <c r="C103" s="196">
        <v>1</v>
      </c>
      <c r="D103" s="197" t="s">
        <v>7</v>
      </c>
      <c r="E103" s="42"/>
      <c r="F103" s="124"/>
      <c r="G103" s="125">
        <f t="shared" si="7"/>
        <v>0</v>
      </c>
      <c r="H103" s="125">
        <f t="shared" si="8"/>
        <v>0</v>
      </c>
      <c r="I103" s="125">
        <f t="shared" si="9"/>
        <v>0</v>
      </c>
      <c r="J103" s="194"/>
      <c r="L103" s="246"/>
      <c r="M103" s="27"/>
      <c r="N103" s="28">
        <f t="shared" si="5"/>
        <v>0</v>
      </c>
      <c r="O103" s="28">
        <f t="shared" si="6"/>
        <v>0</v>
      </c>
    </row>
    <row r="104" spans="1:15" x14ac:dyDescent="0.25">
      <c r="A104" s="48">
        <v>758</v>
      </c>
      <c r="B104" s="192" t="s">
        <v>472</v>
      </c>
      <c r="C104" s="196">
        <v>1</v>
      </c>
      <c r="D104" s="197" t="s">
        <v>5</v>
      </c>
      <c r="E104" s="42"/>
      <c r="F104" s="124"/>
      <c r="G104" s="125">
        <f t="shared" si="7"/>
        <v>0</v>
      </c>
      <c r="H104" s="125">
        <f t="shared" si="8"/>
        <v>0</v>
      </c>
      <c r="I104" s="125">
        <f t="shared" si="9"/>
        <v>0</v>
      </c>
      <c r="J104" s="194"/>
      <c r="L104" s="246"/>
      <c r="M104" s="27"/>
      <c r="N104" s="28">
        <f t="shared" si="5"/>
        <v>0</v>
      </c>
      <c r="O104" s="28">
        <f t="shared" si="6"/>
        <v>0</v>
      </c>
    </row>
    <row r="105" spans="1:15" x14ac:dyDescent="0.25">
      <c r="A105" s="48">
        <v>759</v>
      </c>
      <c r="B105" s="192" t="s">
        <v>512</v>
      </c>
      <c r="C105" s="196">
        <v>5</v>
      </c>
      <c r="D105" s="197" t="s">
        <v>5</v>
      </c>
      <c r="E105" s="42"/>
      <c r="F105" s="124"/>
      <c r="G105" s="125">
        <f t="shared" ref="G105:G115" si="10">C105*ROUND(F105,4)</f>
        <v>0</v>
      </c>
      <c r="H105" s="125">
        <f t="shared" si="8"/>
        <v>0</v>
      </c>
      <c r="I105" s="125">
        <f t="shared" si="9"/>
        <v>0</v>
      </c>
      <c r="J105" s="194"/>
      <c r="L105" s="246"/>
      <c r="M105" s="27"/>
      <c r="N105" s="28">
        <f t="shared" si="5"/>
        <v>0</v>
      </c>
      <c r="O105" s="28">
        <f t="shared" si="6"/>
        <v>0</v>
      </c>
    </row>
    <row r="106" spans="1:15" x14ac:dyDescent="0.25">
      <c r="A106" s="48">
        <v>760</v>
      </c>
      <c r="B106" s="220" t="s">
        <v>520</v>
      </c>
      <c r="C106" s="196">
        <v>5</v>
      </c>
      <c r="D106" s="197" t="s">
        <v>5</v>
      </c>
      <c r="E106" s="42"/>
      <c r="F106" s="124"/>
      <c r="G106" s="125">
        <f t="shared" si="10"/>
        <v>0</v>
      </c>
      <c r="H106" s="125">
        <f t="shared" si="8"/>
        <v>0</v>
      </c>
      <c r="I106" s="125">
        <f t="shared" si="9"/>
        <v>0</v>
      </c>
      <c r="J106" s="194"/>
      <c r="L106" s="246"/>
      <c r="M106" s="27"/>
      <c r="N106" s="28">
        <f t="shared" si="5"/>
        <v>0</v>
      </c>
      <c r="O106" s="28">
        <f t="shared" si="6"/>
        <v>0</v>
      </c>
    </row>
    <row r="107" spans="1:15" x14ac:dyDescent="0.25">
      <c r="A107" s="48">
        <v>761</v>
      </c>
      <c r="B107" s="192" t="s">
        <v>515</v>
      </c>
      <c r="C107" s="196">
        <v>5</v>
      </c>
      <c r="D107" s="197" t="s">
        <v>5</v>
      </c>
      <c r="E107" s="42"/>
      <c r="F107" s="124"/>
      <c r="G107" s="125">
        <f t="shared" si="10"/>
        <v>0</v>
      </c>
      <c r="H107" s="125">
        <f t="shared" si="8"/>
        <v>0</v>
      </c>
      <c r="I107" s="125">
        <f t="shared" si="9"/>
        <v>0</v>
      </c>
      <c r="J107" s="194"/>
      <c r="L107" s="246"/>
      <c r="M107" s="27"/>
      <c r="N107" s="28">
        <f t="shared" si="5"/>
        <v>0</v>
      </c>
      <c r="O107" s="28">
        <f t="shared" si="6"/>
        <v>0</v>
      </c>
    </row>
    <row r="108" spans="1:15" x14ac:dyDescent="0.25">
      <c r="A108" s="48">
        <v>762</v>
      </c>
      <c r="B108" s="232" t="s">
        <v>563</v>
      </c>
      <c r="C108" s="196">
        <v>0.5</v>
      </c>
      <c r="D108" s="197" t="s">
        <v>5</v>
      </c>
      <c r="E108" s="42"/>
      <c r="F108" s="124"/>
      <c r="G108" s="125">
        <f t="shared" si="10"/>
        <v>0</v>
      </c>
      <c r="H108" s="125">
        <f t="shared" si="8"/>
        <v>0</v>
      </c>
      <c r="I108" s="125">
        <f t="shared" si="9"/>
        <v>0</v>
      </c>
      <c r="J108" s="194"/>
      <c r="L108" s="246"/>
      <c r="M108" s="27"/>
      <c r="N108" s="28">
        <f t="shared" si="5"/>
        <v>0</v>
      </c>
      <c r="O108" s="28">
        <f t="shared" si="6"/>
        <v>0</v>
      </c>
    </row>
    <row r="109" spans="1:15" ht="27.6" x14ac:dyDescent="0.25">
      <c r="A109" s="48">
        <v>763</v>
      </c>
      <c r="B109" s="192" t="s">
        <v>510</v>
      </c>
      <c r="C109" s="196">
        <v>5</v>
      </c>
      <c r="D109" s="197" t="s">
        <v>5</v>
      </c>
      <c r="E109" s="42"/>
      <c r="F109" s="124"/>
      <c r="G109" s="125">
        <f t="shared" si="10"/>
        <v>0</v>
      </c>
      <c r="H109" s="125">
        <f t="shared" si="8"/>
        <v>0</v>
      </c>
      <c r="I109" s="125">
        <f t="shared" si="9"/>
        <v>0</v>
      </c>
      <c r="J109" s="194"/>
      <c r="L109" s="246"/>
      <c r="M109" s="27"/>
      <c r="N109" s="28">
        <f t="shared" si="5"/>
        <v>0</v>
      </c>
      <c r="O109" s="28">
        <f t="shared" si="6"/>
        <v>0</v>
      </c>
    </row>
    <row r="110" spans="1:15" x14ac:dyDescent="0.25">
      <c r="A110" s="48">
        <v>764</v>
      </c>
      <c r="B110" s="192" t="s">
        <v>522</v>
      </c>
      <c r="C110" s="196">
        <v>2</v>
      </c>
      <c r="D110" s="197" t="s">
        <v>5</v>
      </c>
      <c r="E110" s="42"/>
      <c r="F110" s="124"/>
      <c r="G110" s="125">
        <f t="shared" si="10"/>
        <v>0</v>
      </c>
      <c r="H110" s="125">
        <f t="shared" si="8"/>
        <v>0</v>
      </c>
      <c r="I110" s="125">
        <f t="shared" si="9"/>
        <v>0</v>
      </c>
      <c r="J110" s="194"/>
      <c r="L110" s="246"/>
      <c r="M110" s="27"/>
      <c r="N110" s="28">
        <f t="shared" si="5"/>
        <v>0</v>
      </c>
      <c r="O110" s="28">
        <f t="shared" si="6"/>
        <v>0</v>
      </c>
    </row>
    <row r="111" spans="1:15" x14ac:dyDescent="0.25">
      <c r="A111" s="48">
        <v>765</v>
      </c>
      <c r="B111" s="220" t="s">
        <v>519</v>
      </c>
      <c r="C111" s="196">
        <v>2</v>
      </c>
      <c r="D111" s="197" t="s">
        <v>5</v>
      </c>
      <c r="E111" s="42"/>
      <c r="F111" s="124"/>
      <c r="G111" s="125">
        <f t="shared" si="10"/>
        <v>0</v>
      </c>
      <c r="H111" s="125">
        <f t="shared" si="8"/>
        <v>0</v>
      </c>
      <c r="I111" s="125">
        <f t="shared" si="9"/>
        <v>0</v>
      </c>
      <c r="J111" s="194"/>
      <c r="L111" s="246"/>
      <c r="M111" s="27"/>
      <c r="N111" s="28">
        <f t="shared" si="5"/>
        <v>0</v>
      </c>
      <c r="O111" s="28">
        <f t="shared" si="6"/>
        <v>0</v>
      </c>
    </row>
    <row r="112" spans="1:15" x14ac:dyDescent="0.25">
      <c r="A112" s="48">
        <v>766</v>
      </c>
      <c r="B112" s="232" t="s">
        <v>571</v>
      </c>
      <c r="C112" s="196">
        <v>2</v>
      </c>
      <c r="D112" s="197" t="s">
        <v>5</v>
      </c>
      <c r="E112" s="42"/>
      <c r="F112" s="124"/>
      <c r="G112" s="125">
        <f t="shared" si="10"/>
        <v>0</v>
      </c>
      <c r="H112" s="125">
        <f t="shared" si="8"/>
        <v>0</v>
      </c>
      <c r="I112" s="125">
        <f t="shared" si="9"/>
        <v>0</v>
      </c>
      <c r="J112" s="194"/>
      <c r="L112" s="246"/>
      <c r="M112" s="27"/>
      <c r="N112" s="28">
        <f t="shared" si="5"/>
        <v>0</v>
      </c>
      <c r="O112" s="28">
        <f t="shared" si="6"/>
        <v>0</v>
      </c>
    </row>
    <row r="113" spans="1:15" x14ac:dyDescent="0.25">
      <c r="A113" s="48">
        <v>767</v>
      </c>
      <c r="B113" s="232" t="s">
        <v>572</v>
      </c>
      <c r="C113" s="196">
        <v>2</v>
      </c>
      <c r="D113" s="197" t="s">
        <v>5</v>
      </c>
      <c r="E113" s="42"/>
      <c r="F113" s="124"/>
      <c r="G113" s="125">
        <f t="shared" si="10"/>
        <v>0</v>
      </c>
      <c r="H113" s="125">
        <f t="shared" si="8"/>
        <v>0</v>
      </c>
      <c r="I113" s="125">
        <f t="shared" si="9"/>
        <v>0</v>
      </c>
      <c r="J113" s="194"/>
      <c r="L113" s="246"/>
      <c r="M113" s="27"/>
      <c r="N113" s="28">
        <f t="shared" si="5"/>
        <v>0</v>
      </c>
      <c r="O113" s="28">
        <f t="shared" si="6"/>
        <v>0</v>
      </c>
    </row>
    <row r="114" spans="1:15" x14ac:dyDescent="0.25">
      <c r="A114" s="48">
        <v>768</v>
      </c>
      <c r="B114" s="220" t="s">
        <v>482</v>
      </c>
      <c r="C114" s="196">
        <v>3</v>
      </c>
      <c r="D114" s="197" t="s">
        <v>5</v>
      </c>
      <c r="E114" s="42"/>
      <c r="F114" s="124"/>
      <c r="G114" s="125">
        <f t="shared" si="10"/>
        <v>0</v>
      </c>
      <c r="H114" s="125">
        <f t="shared" si="8"/>
        <v>0</v>
      </c>
      <c r="I114" s="125">
        <f t="shared" si="9"/>
        <v>0</v>
      </c>
      <c r="J114" s="194"/>
      <c r="L114" s="246"/>
      <c r="M114" s="27"/>
      <c r="N114" s="28">
        <f t="shared" si="5"/>
        <v>0</v>
      </c>
      <c r="O114" s="28">
        <f t="shared" si="6"/>
        <v>0</v>
      </c>
    </row>
    <row r="115" spans="1:15" x14ac:dyDescent="0.25">
      <c r="A115" s="48">
        <v>769</v>
      </c>
      <c r="B115" s="195" t="s">
        <v>490</v>
      </c>
      <c r="C115" s="196">
        <v>1</v>
      </c>
      <c r="D115" s="197" t="s">
        <v>5</v>
      </c>
      <c r="E115" s="42"/>
      <c r="F115" s="124"/>
      <c r="G115" s="125">
        <f t="shared" si="10"/>
        <v>0</v>
      </c>
      <c r="H115" s="125">
        <f t="shared" si="8"/>
        <v>0</v>
      </c>
      <c r="I115" s="125">
        <f t="shared" si="9"/>
        <v>0</v>
      </c>
      <c r="J115" s="194"/>
      <c r="L115" s="246"/>
      <c r="M115" s="27"/>
      <c r="N115" s="28">
        <f t="shared" si="5"/>
        <v>0</v>
      </c>
      <c r="O115" s="28">
        <f t="shared" si="6"/>
        <v>0</v>
      </c>
    </row>
    <row r="116" spans="1:15" x14ac:dyDescent="0.25">
      <c r="A116" s="48">
        <v>770</v>
      </c>
      <c r="B116" s="220" t="s">
        <v>488</v>
      </c>
      <c r="C116" s="196">
        <v>2</v>
      </c>
      <c r="D116" s="197" t="s">
        <v>5</v>
      </c>
      <c r="E116" s="42"/>
      <c r="F116" s="124"/>
      <c r="G116" s="125">
        <f t="shared" si="7"/>
        <v>0</v>
      </c>
      <c r="H116" s="125">
        <f t="shared" si="8"/>
        <v>0</v>
      </c>
      <c r="I116" s="125">
        <f t="shared" si="9"/>
        <v>0</v>
      </c>
      <c r="J116" s="194"/>
      <c r="L116" s="246"/>
      <c r="M116" s="27"/>
      <c r="N116" s="28">
        <f t="shared" si="5"/>
        <v>0</v>
      </c>
      <c r="O116" s="28">
        <f t="shared" si="6"/>
        <v>0</v>
      </c>
    </row>
    <row r="117" spans="1:15" x14ac:dyDescent="0.25">
      <c r="A117" s="48">
        <v>771</v>
      </c>
      <c r="B117" s="195" t="s">
        <v>489</v>
      </c>
      <c r="C117" s="196">
        <v>1</v>
      </c>
      <c r="D117" s="197" t="s">
        <v>5</v>
      </c>
      <c r="E117" s="42"/>
      <c r="F117" s="124"/>
      <c r="G117" s="125">
        <f t="shared" si="7"/>
        <v>0</v>
      </c>
      <c r="H117" s="125">
        <f t="shared" si="8"/>
        <v>0</v>
      </c>
      <c r="I117" s="125">
        <f t="shared" si="9"/>
        <v>0</v>
      </c>
      <c r="J117" s="194"/>
      <c r="L117" s="246"/>
      <c r="M117" s="27"/>
      <c r="N117" s="28">
        <f t="shared" si="5"/>
        <v>0</v>
      </c>
      <c r="O117" s="28">
        <f t="shared" si="6"/>
        <v>0</v>
      </c>
    </row>
    <row r="118" spans="1:15" x14ac:dyDescent="0.25">
      <c r="A118" s="48">
        <v>772</v>
      </c>
      <c r="B118" s="232" t="s">
        <v>536</v>
      </c>
      <c r="C118" s="196">
        <v>2</v>
      </c>
      <c r="D118" s="197" t="s">
        <v>5</v>
      </c>
      <c r="E118" s="42"/>
      <c r="F118" s="124"/>
      <c r="G118" s="125">
        <f t="shared" si="7"/>
        <v>0</v>
      </c>
      <c r="H118" s="125">
        <f t="shared" si="8"/>
        <v>0</v>
      </c>
      <c r="I118" s="125">
        <f t="shared" si="9"/>
        <v>0</v>
      </c>
      <c r="J118" s="194"/>
      <c r="L118" s="246"/>
      <c r="M118" s="27"/>
      <c r="N118" s="28">
        <f t="shared" si="5"/>
        <v>0</v>
      </c>
      <c r="O118" s="28">
        <f t="shared" si="6"/>
        <v>0</v>
      </c>
    </row>
    <row r="119" spans="1:15" x14ac:dyDescent="0.25">
      <c r="A119" s="48">
        <v>773</v>
      </c>
      <c r="B119" s="232" t="s">
        <v>937</v>
      </c>
      <c r="C119" s="196">
        <v>0</v>
      </c>
      <c r="D119" s="197" t="s">
        <v>5</v>
      </c>
      <c r="E119" s="42"/>
      <c r="F119" s="124"/>
      <c r="G119" s="125">
        <f t="shared" si="7"/>
        <v>0</v>
      </c>
      <c r="H119" s="125">
        <f t="shared" si="8"/>
        <v>0</v>
      </c>
      <c r="I119" s="125">
        <f t="shared" si="9"/>
        <v>0</v>
      </c>
      <c r="J119" s="194"/>
      <c r="L119" s="246"/>
      <c r="M119" s="27"/>
      <c r="N119" s="28">
        <f t="shared" si="5"/>
        <v>0</v>
      </c>
      <c r="O119" s="28">
        <f t="shared" si="6"/>
        <v>0</v>
      </c>
    </row>
    <row r="120" spans="1:15" x14ac:dyDescent="0.25">
      <c r="A120" s="48"/>
      <c r="B120" s="52" t="s">
        <v>660</v>
      </c>
      <c r="C120" s="235" t="s">
        <v>3</v>
      </c>
      <c r="D120" s="266" t="s">
        <v>3</v>
      </c>
      <c r="E120" s="94" t="s">
        <v>3</v>
      </c>
      <c r="F120" s="174" t="s">
        <v>3</v>
      </c>
      <c r="G120" s="152">
        <f>SUM(G8:G119)</f>
        <v>0</v>
      </c>
      <c r="H120" s="152">
        <f>SUM(H8:H119)</f>
        <v>0</v>
      </c>
      <c r="I120" s="152">
        <f>SUM(I8:I119)</f>
        <v>0</v>
      </c>
      <c r="J120" s="200">
        <f>SUM(J8:J119)</f>
        <v>0</v>
      </c>
      <c r="L120" s="246"/>
      <c r="M120" s="27"/>
      <c r="N120" s="46">
        <f>SUM(N8:N119)</f>
        <v>0</v>
      </c>
      <c r="O120" s="46">
        <f t="shared" ref="O120" si="11">SUM(O8:O119)</f>
        <v>0</v>
      </c>
    </row>
    <row r="121" spans="1:15" x14ac:dyDescent="0.25">
      <c r="A121" s="250" t="s">
        <v>862</v>
      </c>
      <c r="B121" s="265"/>
      <c r="C121" s="252"/>
      <c r="D121" s="253"/>
      <c r="E121" s="254"/>
      <c r="F121" s="255"/>
      <c r="G121" s="253"/>
      <c r="H121" s="253"/>
      <c r="I121" s="253"/>
      <c r="J121" s="256"/>
      <c r="K121" s="97"/>
      <c r="L121" s="290"/>
      <c r="M121" s="291"/>
      <c r="N121" s="291"/>
      <c r="O121" s="292"/>
    </row>
    <row r="122" spans="1:15" x14ac:dyDescent="0.25">
      <c r="A122" s="48">
        <v>774</v>
      </c>
      <c r="B122" s="48" t="s">
        <v>575</v>
      </c>
      <c r="C122" s="264">
        <v>2</v>
      </c>
      <c r="D122" s="51" t="s">
        <v>5</v>
      </c>
      <c r="E122" s="42"/>
      <c r="F122" s="124"/>
      <c r="G122" s="125">
        <f>C122*ROUND(F122,4)</f>
        <v>0</v>
      </c>
      <c r="H122" s="125">
        <f>G122*0.095</f>
        <v>0</v>
      </c>
      <c r="I122" s="125">
        <f t="shared" ref="I122" si="12">+G122+H122</f>
        <v>0</v>
      </c>
      <c r="J122" s="194"/>
      <c r="L122" s="246"/>
      <c r="M122" s="27"/>
      <c r="N122" s="28">
        <f>M122</f>
        <v>0</v>
      </c>
      <c r="O122" s="28">
        <f>N122+(N122*0.095)</f>
        <v>0</v>
      </c>
    </row>
    <row r="123" spans="1:15" x14ac:dyDescent="0.25">
      <c r="A123" s="48">
        <v>775</v>
      </c>
      <c r="B123" s="48" t="s">
        <v>574</v>
      </c>
      <c r="C123" s="264">
        <v>2</v>
      </c>
      <c r="D123" s="51" t="s">
        <v>5</v>
      </c>
      <c r="E123" s="42"/>
      <c r="F123" s="124"/>
      <c r="G123" s="125">
        <f t="shared" ref="G123:G128" si="13">C123*ROUND(F123,4)</f>
        <v>0</v>
      </c>
      <c r="H123" s="125">
        <f t="shared" ref="H123:H128" si="14">G123*0.095</f>
        <v>0</v>
      </c>
      <c r="I123" s="125">
        <f t="shared" ref="I123:I128" si="15">+G123+H123</f>
        <v>0</v>
      </c>
      <c r="J123" s="194"/>
      <c r="L123" s="246"/>
      <c r="M123" s="27"/>
      <c r="N123" s="28">
        <f t="shared" ref="N123:N128" si="16">M123</f>
        <v>0</v>
      </c>
      <c r="O123" s="28">
        <f t="shared" ref="O123:O128" si="17">N123+(N123*0.095)</f>
        <v>0</v>
      </c>
    </row>
    <row r="124" spans="1:15" x14ac:dyDescent="0.25">
      <c r="A124" s="48">
        <v>776</v>
      </c>
      <c r="B124" s="48" t="s">
        <v>578</v>
      </c>
      <c r="C124" s="196">
        <v>2</v>
      </c>
      <c r="D124" s="197" t="s">
        <v>5</v>
      </c>
      <c r="E124" s="42"/>
      <c r="F124" s="124"/>
      <c r="G124" s="125">
        <f t="shared" si="13"/>
        <v>0</v>
      </c>
      <c r="H124" s="125">
        <f t="shared" si="14"/>
        <v>0</v>
      </c>
      <c r="I124" s="125">
        <f t="shared" si="15"/>
        <v>0</v>
      </c>
      <c r="J124" s="194"/>
      <c r="L124" s="246"/>
      <c r="M124" s="27"/>
      <c r="N124" s="28">
        <f t="shared" si="16"/>
        <v>0</v>
      </c>
      <c r="O124" s="28">
        <f t="shared" si="17"/>
        <v>0</v>
      </c>
    </row>
    <row r="125" spans="1:15" x14ac:dyDescent="0.25">
      <c r="A125" s="48">
        <v>777</v>
      </c>
      <c r="B125" s="48" t="s">
        <v>579</v>
      </c>
      <c r="C125" s="196">
        <v>2</v>
      </c>
      <c r="D125" s="263" t="s">
        <v>5</v>
      </c>
      <c r="E125" s="42"/>
      <c r="F125" s="124"/>
      <c r="G125" s="125">
        <f t="shared" si="13"/>
        <v>0</v>
      </c>
      <c r="H125" s="125">
        <f t="shared" si="14"/>
        <v>0</v>
      </c>
      <c r="I125" s="125">
        <f t="shared" si="15"/>
        <v>0</v>
      </c>
      <c r="J125" s="194"/>
      <c r="L125" s="246"/>
      <c r="M125" s="27"/>
      <c r="N125" s="28">
        <f t="shared" si="16"/>
        <v>0</v>
      </c>
      <c r="O125" s="28">
        <f t="shared" si="17"/>
        <v>0</v>
      </c>
    </row>
    <row r="126" spans="1:15" x14ac:dyDescent="0.25">
      <c r="A126" s="48">
        <v>778</v>
      </c>
      <c r="B126" s="48" t="s">
        <v>937</v>
      </c>
      <c r="C126" s="196">
        <v>0</v>
      </c>
      <c r="D126" s="263" t="s">
        <v>5</v>
      </c>
      <c r="E126" s="42"/>
      <c r="F126" s="124"/>
      <c r="G126" s="125">
        <f t="shared" si="13"/>
        <v>0</v>
      </c>
      <c r="H126" s="125">
        <f t="shared" si="14"/>
        <v>0</v>
      </c>
      <c r="I126" s="125">
        <f t="shared" si="15"/>
        <v>0</v>
      </c>
      <c r="J126" s="194"/>
      <c r="L126" s="246"/>
      <c r="M126" s="27"/>
      <c r="N126" s="28">
        <f t="shared" si="16"/>
        <v>0</v>
      </c>
      <c r="O126" s="28">
        <f t="shared" si="17"/>
        <v>0</v>
      </c>
    </row>
    <row r="127" spans="1:15" x14ac:dyDescent="0.25">
      <c r="A127" s="48">
        <v>779</v>
      </c>
      <c r="B127" s="48" t="s">
        <v>577</v>
      </c>
      <c r="C127" s="196">
        <v>2</v>
      </c>
      <c r="D127" s="197" t="s">
        <v>5</v>
      </c>
      <c r="E127" s="42"/>
      <c r="F127" s="124"/>
      <c r="G127" s="125">
        <f t="shared" si="13"/>
        <v>0</v>
      </c>
      <c r="H127" s="125">
        <f t="shared" si="14"/>
        <v>0</v>
      </c>
      <c r="I127" s="125">
        <f t="shared" si="15"/>
        <v>0</v>
      </c>
      <c r="J127" s="194"/>
      <c r="L127" s="246"/>
      <c r="M127" s="27"/>
      <c r="N127" s="28">
        <f t="shared" si="16"/>
        <v>0</v>
      </c>
      <c r="O127" s="28">
        <f t="shared" si="17"/>
        <v>0</v>
      </c>
    </row>
    <row r="128" spans="1:15" x14ac:dyDescent="0.25">
      <c r="A128" s="48">
        <v>780</v>
      </c>
      <c r="B128" s="48" t="s">
        <v>576</v>
      </c>
      <c r="C128" s="196">
        <v>2</v>
      </c>
      <c r="D128" s="197" t="s">
        <v>5</v>
      </c>
      <c r="E128" s="42"/>
      <c r="F128" s="124"/>
      <c r="G128" s="125">
        <f t="shared" si="13"/>
        <v>0</v>
      </c>
      <c r="H128" s="125">
        <f t="shared" si="14"/>
        <v>0</v>
      </c>
      <c r="I128" s="125">
        <f t="shared" si="15"/>
        <v>0</v>
      </c>
      <c r="J128" s="194"/>
      <c r="L128" s="246"/>
      <c r="M128" s="27"/>
      <c r="N128" s="28">
        <f t="shared" si="16"/>
        <v>0</v>
      </c>
      <c r="O128" s="28">
        <f t="shared" si="17"/>
        <v>0</v>
      </c>
    </row>
    <row r="129" spans="1:15" x14ac:dyDescent="0.25">
      <c r="A129" s="25"/>
      <c r="B129" s="52" t="s">
        <v>661</v>
      </c>
      <c r="C129" s="261" t="s">
        <v>3</v>
      </c>
      <c r="D129" s="96" t="s">
        <v>3</v>
      </c>
      <c r="E129" s="96" t="s">
        <v>3</v>
      </c>
      <c r="F129" s="96" t="s">
        <v>3</v>
      </c>
      <c r="G129" s="54">
        <f>SUM(G122:G128)</f>
        <v>0</v>
      </c>
      <c r="H129" s="54">
        <f>SUM(H122:H128)</f>
        <v>0</v>
      </c>
      <c r="I129" s="54">
        <f>SUM(I122:I128)</f>
        <v>0</v>
      </c>
      <c r="J129" s="200">
        <f>SUM(J122:J128)</f>
        <v>0</v>
      </c>
      <c r="L129" s="246"/>
      <c r="M129" s="27"/>
      <c r="N129" s="46">
        <f>SUM(N122:N128)</f>
        <v>0</v>
      </c>
      <c r="O129" s="46">
        <f t="shared" ref="O129" si="18">SUM(O122:O128)</f>
        <v>0</v>
      </c>
    </row>
    <row r="130" spans="1:15" x14ac:dyDescent="0.25">
      <c r="A130" s="138"/>
      <c r="B130" s="257"/>
      <c r="C130" s="258"/>
      <c r="D130" s="234"/>
      <c r="E130" s="259"/>
      <c r="F130" s="259"/>
      <c r="G130" s="259"/>
      <c r="H130" s="259"/>
      <c r="I130" s="259"/>
    </row>
    <row r="131" spans="1:15" s="86" customFormat="1" ht="15" customHeight="1" x14ac:dyDescent="0.3">
      <c r="A131" s="70" t="s">
        <v>61</v>
      </c>
      <c r="B131" s="70"/>
      <c r="C131" s="70"/>
      <c r="D131" s="70"/>
      <c r="E131" s="70"/>
      <c r="F131" s="70"/>
      <c r="G131" s="70"/>
      <c r="H131" s="70"/>
      <c r="I131" s="70"/>
      <c r="L131" s="268"/>
      <c r="M131" s="7"/>
      <c r="N131" s="7"/>
      <c r="O131" s="7"/>
    </row>
    <row r="132" spans="1:15" s="86" customFormat="1" ht="23.25" customHeight="1" x14ac:dyDescent="0.3">
      <c r="A132" s="74" t="s">
        <v>62</v>
      </c>
      <c r="B132" s="74"/>
      <c r="C132" s="74"/>
      <c r="D132" s="74"/>
      <c r="E132" s="74"/>
      <c r="F132" s="74"/>
      <c r="G132" s="74"/>
      <c r="H132" s="74"/>
      <c r="I132" s="74"/>
      <c r="L132" s="268"/>
      <c r="M132" s="7"/>
      <c r="N132" s="7"/>
      <c r="O132" s="7"/>
    </row>
    <row r="133" spans="1:15" s="74" customFormat="1" ht="12.75" customHeight="1" x14ac:dyDescent="0.25">
      <c r="A133" s="74" t="s">
        <v>195</v>
      </c>
      <c r="L133" s="268"/>
      <c r="M133" s="7"/>
      <c r="N133" s="7"/>
      <c r="O133" s="7"/>
    </row>
    <row r="134" spans="1:15" s="79" customFormat="1" ht="12.75" customHeight="1" x14ac:dyDescent="0.25">
      <c r="A134" s="79" t="s">
        <v>196</v>
      </c>
      <c r="L134" s="268"/>
      <c r="M134" s="7"/>
      <c r="N134" s="7"/>
      <c r="O134" s="7"/>
    </row>
    <row r="135" spans="1:15" s="79" customFormat="1" ht="15" customHeight="1" x14ac:dyDescent="0.25">
      <c r="A135" s="79" t="s">
        <v>197</v>
      </c>
      <c r="L135" s="268"/>
      <c r="M135" s="7"/>
      <c r="N135" s="7"/>
      <c r="O135" s="7"/>
    </row>
    <row r="136" spans="1:15" s="79" customFormat="1" ht="15" customHeight="1" x14ac:dyDescent="0.25">
      <c r="A136" s="79" t="s">
        <v>198</v>
      </c>
      <c r="L136" s="268"/>
      <c r="M136" s="7"/>
      <c r="N136" s="7"/>
      <c r="O136" s="7"/>
    </row>
    <row r="137" spans="1:15" s="79" customFormat="1" ht="15" customHeight="1" x14ac:dyDescent="0.25">
      <c r="A137" s="79" t="s">
        <v>199</v>
      </c>
      <c r="L137" s="268"/>
      <c r="M137" s="7"/>
      <c r="N137" s="7"/>
      <c r="O137" s="7"/>
    </row>
    <row r="138" spans="1:15" s="112" customFormat="1" ht="13.2" customHeight="1" x14ac:dyDescent="0.25">
      <c r="A138" s="79" t="s">
        <v>200</v>
      </c>
      <c r="B138" s="79"/>
      <c r="C138" s="79"/>
      <c r="D138" s="79"/>
      <c r="E138" s="79"/>
      <c r="F138" s="79"/>
      <c r="G138" s="79"/>
      <c r="H138" s="79"/>
      <c r="I138" s="79"/>
      <c r="L138" s="268"/>
      <c r="M138" s="7"/>
      <c r="N138" s="7"/>
      <c r="O138" s="7"/>
    </row>
    <row r="139" spans="1:15" s="112" customFormat="1" ht="48.75" customHeight="1" x14ac:dyDescent="0.25">
      <c r="A139" s="79" t="s">
        <v>934</v>
      </c>
      <c r="B139" s="79"/>
      <c r="C139" s="79"/>
      <c r="D139" s="79"/>
      <c r="E139" s="79"/>
      <c r="F139" s="79"/>
      <c r="G139" s="79"/>
      <c r="H139" s="79"/>
      <c r="I139" s="79"/>
      <c r="L139" s="268"/>
      <c r="M139" s="7"/>
      <c r="N139" s="7"/>
      <c r="O139" s="7"/>
    </row>
    <row r="140" spans="1:15" s="112" customFormat="1" x14ac:dyDescent="0.25">
      <c r="A140" s="84"/>
      <c r="B140" s="84"/>
      <c r="C140" s="84"/>
      <c r="D140" s="84"/>
      <c r="E140" s="84"/>
      <c r="F140" s="84"/>
      <c r="G140" s="84"/>
      <c r="H140" s="84"/>
      <c r="I140" s="84"/>
      <c r="L140" s="268"/>
      <c r="M140" s="7"/>
      <c r="N140" s="7"/>
      <c r="O140" s="7"/>
    </row>
    <row r="141" spans="1:15" s="86" customFormat="1" ht="13.95" customHeight="1" x14ac:dyDescent="0.3">
      <c r="A141" s="86" t="s">
        <v>925</v>
      </c>
      <c r="L141" s="268"/>
      <c r="M141" s="7"/>
      <c r="N141" s="7"/>
      <c r="O141" s="7"/>
    </row>
    <row r="142" spans="1:15" ht="14.4" x14ac:dyDescent="0.3">
      <c r="A142" s="168"/>
      <c r="B142" s="168"/>
      <c r="C142" s="169"/>
      <c r="D142" s="143"/>
      <c r="E142" s="144"/>
      <c r="F142" s="170"/>
      <c r="G142" s="144"/>
      <c r="H142" s="144"/>
      <c r="I142" s="144"/>
      <c r="J142" s="144"/>
    </row>
    <row r="143" spans="1:15" x14ac:dyDescent="0.25">
      <c r="A143" s="7"/>
      <c r="B143" s="8"/>
      <c r="C143" s="12"/>
      <c r="D143" s="12"/>
      <c r="E143" s="12"/>
      <c r="F143" s="12"/>
      <c r="G143" s="12"/>
      <c r="H143" s="12"/>
      <c r="I143" s="12"/>
    </row>
    <row r="144" spans="1:15" x14ac:dyDescent="0.25">
      <c r="A144" s="7"/>
      <c r="B144" s="8"/>
      <c r="C144" s="12"/>
      <c r="D144" s="12"/>
      <c r="E144" s="12"/>
      <c r="F144" s="12"/>
      <c r="G144" s="12"/>
      <c r="H144" s="12"/>
      <c r="I144" s="12"/>
    </row>
    <row r="145" spans="1:9" x14ac:dyDescent="0.25">
      <c r="A145" s="7"/>
      <c r="B145" s="89"/>
      <c r="C145" s="12"/>
      <c r="D145" s="12"/>
      <c r="E145" s="12"/>
      <c r="F145" s="12"/>
      <c r="G145" s="12"/>
      <c r="H145" s="12"/>
      <c r="I145" s="12"/>
    </row>
    <row r="146" spans="1:9" x14ac:dyDescent="0.25">
      <c r="A146" s="7"/>
      <c r="B146" s="89"/>
      <c r="C146" s="89"/>
      <c r="D146" s="89"/>
      <c r="E146" s="89"/>
      <c r="F146" s="89"/>
      <c r="G146" s="89"/>
      <c r="H146" s="89"/>
      <c r="I146" s="89"/>
    </row>
    <row r="147" spans="1:9" x14ac:dyDescent="0.25">
      <c r="A147" s="7"/>
      <c r="B147" s="89"/>
      <c r="C147" s="260"/>
      <c r="D147" s="91"/>
      <c r="E147" s="12"/>
      <c r="F147" s="12"/>
      <c r="G147" s="12"/>
      <c r="H147" s="12"/>
      <c r="I147" s="12"/>
    </row>
    <row r="148" spans="1:9" x14ac:dyDescent="0.25">
      <c r="A148" s="7"/>
      <c r="B148" s="8"/>
      <c r="C148" s="245"/>
      <c r="D148" s="10"/>
      <c r="E148" s="92"/>
      <c r="F148" s="92"/>
      <c r="G148" s="92"/>
      <c r="H148" s="92"/>
      <c r="I148" s="92"/>
    </row>
    <row r="149" spans="1:9" x14ac:dyDescent="0.25">
      <c r="A149" s="7"/>
      <c r="B149" s="8"/>
      <c r="C149" s="245"/>
      <c r="D149" s="10"/>
      <c r="E149" s="92"/>
      <c r="F149" s="92"/>
      <c r="G149" s="92"/>
      <c r="H149" s="92"/>
      <c r="I149" s="92"/>
    </row>
  </sheetData>
  <sheetProtection algorithmName="SHA-512" hashValue="fXphEURWqVopcO5dvvyp81d8obVCgzRl1g2cb1fYuX7tKlf627QcdS5AQu7u4Rv+tTamw7A9GpzCMJ/FetN3kA==" saltValue="jsbgCdiHOoeSY9JIY+TaaA==" spinCount="100000" sheet="1" selectLockedCells="1"/>
  <sortState ref="B122:B128">
    <sortCondition ref="B122:B128"/>
  </sortState>
  <mergeCells count="1">
    <mergeCell ref="L121:O121"/>
  </mergeCells>
  <dataValidations disablePrompts="1" count="1">
    <dataValidation type="whole" operator="equal" allowBlank="1" showInputMessage="1" showErrorMessage="1" sqref="J8:J119 J121:J128" xr:uid="{00000000-0002-0000-0D00-000000000000}">
      <formula1>1</formula1>
    </dataValidation>
  </dataValidations>
  <pageMargins left="0.70866141732283472" right="0.70866141732283472" top="0.74803149606299213" bottom="0.74803149606299213" header="0.31496062992125984" footer="0.31496062992125984"/>
  <pageSetup paperSize="9" scale="8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election activeCell="N27" sqref="N27"/>
    </sheetView>
  </sheetViews>
  <sheetFormatPr defaultRowHeight="13.2"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O75"/>
  <sheetViews>
    <sheetView zoomScaleNormal="100" zoomScaleSheetLayoutView="100" workbookViewId="0">
      <pane ySplit="6" topLeftCell="A7" activePane="bottomLeft" state="frozen"/>
      <selection pane="bottomLeft"/>
    </sheetView>
  </sheetViews>
  <sheetFormatPr defaultColWidth="9.33203125" defaultRowHeight="13.8" x14ac:dyDescent="0.25"/>
  <cols>
    <col min="1" max="1" width="5.33203125" style="7" customWidth="1"/>
    <col min="2" max="2" width="37" style="8" customWidth="1"/>
    <col min="3" max="3" width="8.44140625" style="9" customWidth="1"/>
    <col min="4" max="4" width="8" style="10" customWidth="1"/>
    <col min="5" max="5" width="16.33203125" style="92" customWidth="1"/>
    <col min="6" max="6" width="9.6640625" style="92" customWidth="1"/>
    <col min="7" max="7" width="10.6640625" style="92" customWidth="1"/>
    <col min="8" max="8" width="8.33203125" style="92" customWidth="1"/>
    <col min="9" max="9" width="9.6640625" style="92" customWidth="1"/>
    <col min="10" max="10" width="13.6640625" style="92" customWidth="1"/>
    <col min="11" max="11" width="9.33203125" style="7"/>
    <col min="12" max="12" width="9.33203125" style="268"/>
    <col min="13" max="13" width="0" style="7" hidden="1" customWidth="1"/>
    <col min="14" max="16384" width="9.33203125" style="7"/>
  </cols>
  <sheetData>
    <row r="1" spans="1:15" ht="13.95" customHeight="1" x14ac:dyDescent="0.25">
      <c r="A1" s="7" t="s">
        <v>6</v>
      </c>
      <c r="E1" s="11" t="s">
        <v>930</v>
      </c>
      <c r="F1" s="97"/>
      <c r="G1" s="97"/>
      <c r="H1" s="97"/>
      <c r="I1" s="97"/>
      <c r="J1" s="97"/>
      <c r="K1" s="97"/>
      <c r="L1" s="267"/>
    </row>
    <row r="3" spans="1:15" x14ac:dyDescent="0.25">
      <c r="A3" s="14" t="s">
        <v>113</v>
      </c>
      <c r="B3" s="14"/>
      <c r="C3" s="14"/>
      <c r="D3" s="14"/>
      <c r="E3" s="14"/>
      <c r="F3" s="14"/>
      <c r="G3" s="14"/>
      <c r="H3" s="14"/>
      <c r="I3" s="14"/>
      <c r="J3" s="7"/>
    </row>
    <row r="5" spans="1:15" s="8" customFormat="1" ht="66" x14ac:dyDescent="0.25">
      <c r="A5" s="16" t="s">
        <v>2</v>
      </c>
      <c r="B5" s="16" t="s">
        <v>0</v>
      </c>
      <c r="C5" s="17" t="s">
        <v>1</v>
      </c>
      <c r="D5" s="17" t="s">
        <v>98</v>
      </c>
      <c r="E5" s="18" t="s">
        <v>4</v>
      </c>
      <c r="F5" s="18" t="s">
        <v>94</v>
      </c>
      <c r="G5" s="18" t="s">
        <v>95</v>
      </c>
      <c r="H5" s="18" t="s">
        <v>96</v>
      </c>
      <c r="I5" s="18" t="s">
        <v>97</v>
      </c>
      <c r="J5" s="18" t="s">
        <v>204</v>
      </c>
      <c r="L5" s="269" t="s">
        <v>913</v>
      </c>
      <c r="M5" s="18" t="s">
        <v>912</v>
      </c>
      <c r="N5" s="18" t="s">
        <v>914</v>
      </c>
      <c r="O5" s="18" t="s">
        <v>915</v>
      </c>
    </row>
    <row r="6" spans="1:15" ht="26.4" x14ac:dyDescent="0.25">
      <c r="A6" s="16">
        <v>1</v>
      </c>
      <c r="B6" s="16">
        <v>2</v>
      </c>
      <c r="C6" s="17">
        <v>3</v>
      </c>
      <c r="D6" s="17">
        <v>4</v>
      </c>
      <c r="E6" s="17">
        <v>5</v>
      </c>
      <c r="F6" s="17">
        <v>6</v>
      </c>
      <c r="G6" s="17" t="s">
        <v>58</v>
      </c>
      <c r="H6" s="18" t="s">
        <v>59</v>
      </c>
      <c r="I6" s="17" t="s">
        <v>60</v>
      </c>
      <c r="J6" s="17">
        <v>10</v>
      </c>
    </row>
    <row r="7" spans="1:15" ht="13.5" customHeight="1" x14ac:dyDescent="0.25">
      <c r="A7" s="20" t="s">
        <v>632</v>
      </c>
      <c r="B7" s="21"/>
      <c r="C7" s="21"/>
      <c r="D7" s="21"/>
      <c r="E7" s="21"/>
      <c r="F7" s="21"/>
      <c r="G7" s="21"/>
      <c r="H7" s="21"/>
      <c r="I7" s="21"/>
      <c r="J7" s="7"/>
    </row>
    <row r="8" spans="1:15" ht="54.75" customHeight="1" x14ac:dyDescent="0.25">
      <c r="A8" s="48">
        <v>46</v>
      </c>
      <c r="B8" s="23" t="s">
        <v>347</v>
      </c>
      <c r="C8" s="24">
        <v>700</v>
      </c>
      <c r="D8" s="25" t="s">
        <v>5</v>
      </c>
      <c r="E8" s="26"/>
      <c r="F8" s="27"/>
      <c r="G8" s="28">
        <f>C8*ROUND(F8,4)</f>
        <v>0</v>
      </c>
      <c r="H8" s="28">
        <f>G8*0.095</f>
        <v>0</v>
      </c>
      <c r="I8" s="28">
        <f>+G8+H8</f>
        <v>0</v>
      </c>
      <c r="J8" s="5" t="s">
        <v>3</v>
      </c>
      <c r="L8" s="246"/>
      <c r="M8" s="27"/>
      <c r="N8" s="28">
        <f>M8</f>
        <v>0</v>
      </c>
      <c r="O8" s="28">
        <f>N8+(N8*0.095)</f>
        <v>0</v>
      </c>
    </row>
    <row r="9" spans="1:15" ht="27.6" x14ac:dyDescent="0.25">
      <c r="A9" s="48">
        <v>47</v>
      </c>
      <c r="B9" s="23" t="s">
        <v>223</v>
      </c>
      <c r="C9" s="24">
        <v>30</v>
      </c>
      <c r="D9" s="25" t="s">
        <v>5</v>
      </c>
      <c r="E9" s="26"/>
      <c r="F9" s="27"/>
      <c r="G9" s="28">
        <f t="shared" ref="G9:G17" si="0">C9*ROUND(F9,4)</f>
        <v>0</v>
      </c>
      <c r="H9" s="28">
        <f t="shared" ref="H9:H17" si="1">G9*0.095</f>
        <v>0</v>
      </c>
      <c r="I9" s="28">
        <f t="shared" ref="I9:I17" si="2">+G9+H9</f>
        <v>0</v>
      </c>
      <c r="J9" s="5" t="s">
        <v>3</v>
      </c>
      <c r="L9" s="246"/>
      <c r="M9" s="27"/>
      <c r="N9" s="28">
        <f t="shared" ref="N9:N17" si="3">M9</f>
        <v>0</v>
      </c>
      <c r="O9" s="28">
        <f t="shared" ref="O9:O17" si="4">N9+(N9*0.095)</f>
        <v>0</v>
      </c>
    </row>
    <row r="10" spans="1:15" ht="51.75" customHeight="1" x14ac:dyDescent="0.25">
      <c r="A10" s="48">
        <v>48</v>
      </c>
      <c r="B10" s="23" t="s">
        <v>718</v>
      </c>
      <c r="C10" s="24">
        <v>12</v>
      </c>
      <c r="D10" s="25" t="s">
        <v>5</v>
      </c>
      <c r="E10" s="26"/>
      <c r="F10" s="27"/>
      <c r="G10" s="28">
        <f t="shared" si="0"/>
        <v>0</v>
      </c>
      <c r="H10" s="28">
        <f t="shared" si="1"/>
        <v>0</v>
      </c>
      <c r="I10" s="28">
        <f t="shared" si="2"/>
        <v>0</v>
      </c>
      <c r="J10" s="5" t="s">
        <v>3</v>
      </c>
      <c r="L10" s="246"/>
      <c r="M10" s="27"/>
      <c r="N10" s="28">
        <f t="shared" si="3"/>
        <v>0</v>
      </c>
      <c r="O10" s="28">
        <f t="shared" si="4"/>
        <v>0</v>
      </c>
    </row>
    <row r="11" spans="1:15" ht="61.5" customHeight="1" x14ac:dyDescent="0.25">
      <c r="A11" s="22">
        <v>49</v>
      </c>
      <c r="B11" s="23" t="s">
        <v>719</v>
      </c>
      <c r="C11" s="31">
        <v>12</v>
      </c>
      <c r="D11" s="32" t="s">
        <v>5</v>
      </c>
      <c r="E11" s="26"/>
      <c r="F11" s="27"/>
      <c r="G11" s="28">
        <f t="shared" si="0"/>
        <v>0</v>
      </c>
      <c r="H11" s="28">
        <f t="shared" si="1"/>
        <v>0</v>
      </c>
      <c r="I11" s="28">
        <f t="shared" si="2"/>
        <v>0</v>
      </c>
      <c r="J11" s="5" t="s">
        <v>3</v>
      </c>
      <c r="L11" s="246"/>
      <c r="M11" s="27"/>
      <c r="N11" s="28">
        <f t="shared" si="3"/>
        <v>0</v>
      </c>
      <c r="O11" s="28">
        <f t="shared" si="4"/>
        <v>0</v>
      </c>
    </row>
    <row r="12" spans="1:15" ht="61.5" customHeight="1" x14ac:dyDescent="0.25">
      <c r="A12" s="22">
        <v>50</v>
      </c>
      <c r="B12" s="33" t="s">
        <v>202</v>
      </c>
      <c r="C12" s="31">
        <v>360</v>
      </c>
      <c r="D12" s="32" t="s">
        <v>7</v>
      </c>
      <c r="E12" s="26"/>
      <c r="F12" s="27"/>
      <c r="G12" s="28">
        <f t="shared" si="0"/>
        <v>0</v>
      </c>
      <c r="H12" s="28">
        <f t="shared" si="1"/>
        <v>0</v>
      </c>
      <c r="I12" s="28">
        <f t="shared" si="2"/>
        <v>0</v>
      </c>
      <c r="J12" s="5" t="s">
        <v>3</v>
      </c>
      <c r="L12" s="246"/>
      <c r="M12" s="27"/>
      <c r="N12" s="28">
        <f t="shared" si="3"/>
        <v>0</v>
      </c>
      <c r="O12" s="28">
        <f t="shared" si="4"/>
        <v>0</v>
      </c>
    </row>
    <row r="13" spans="1:15" ht="35.25" customHeight="1" x14ac:dyDescent="0.25">
      <c r="A13" s="22">
        <v>51</v>
      </c>
      <c r="B13" s="33" t="s">
        <v>219</v>
      </c>
      <c r="C13" s="31">
        <v>1500</v>
      </c>
      <c r="D13" s="32" t="s">
        <v>7</v>
      </c>
      <c r="E13" s="26"/>
      <c r="F13" s="27"/>
      <c r="G13" s="28">
        <f t="shared" si="0"/>
        <v>0</v>
      </c>
      <c r="H13" s="28">
        <f t="shared" si="1"/>
        <v>0</v>
      </c>
      <c r="I13" s="28">
        <f t="shared" si="2"/>
        <v>0</v>
      </c>
      <c r="J13" s="5" t="s">
        <v>3</v>
      </c>
      <c r="L13" s="246"/>
      <c r="M13" s="27"/>
      <c r="N13" s="28">
        <f t="shared" si="3"/>
        <v>0</v>
      </c>
      <c r="O13" s="28">
        <f t="shared" si="4"/>
        <v>0</v>
      </c>
    </row>
    <row r="14" spans="1:15" ht="51" customHeight="1" x14ac:dyDescent="0.25">
      <c r="A14" s="22">
        <v>52</v>
      </c>
      <c r="B14" s="33" t="s">
        <v>201</v>
      </c>
      <c r="C14" s="31">
        <v>3000</v>
      </c>
      <c r="D14" s="32" t="s">
        <v>7</v>
      </c>
      <c r="E14" s="26"/>
      <c r="F14" s="27"/>
      <c r="G14" s="28">
        <f t="shared" si="0"/>
        <v>0</v>
      </c>
      <c r="H14" s="28">
        <f t="shared" si="1"/>
        <v>0</v>
      </c>
      <c r="I14" s="28">
        <f t="shared" si="2"/>
        <v>0</v>
      </c>
      <c r="J14" s="5" t="s">
        <v>3</v>
      </c>
      <c r="L14" s="246"/>
      <c r="M14" s="27"/>
      <c r="N14" s="28">
        <f t="shared" si="3"/>
        <v>0</v>
      </c>
      <c r="O14" s="28">
        <f t="shared" si="4"/>
        <v>0</v>
      </c>
    </row>
    <row r="15" spans="1:15" ht="51" customHeight="1" x14ac:dyDescent="0.25">
      <c r="A15" s="22">
        <v>53</v>
      </c>
      <c r="B15" s="33" t="s">
        <v>720</v>
      </c>
      <c r="C15" s="31">
        <v>2000</v>
      </c>
      <c r="D15" s="32" t="s">
        <v>7</v>
      </c>
      <c r="E15" s="26"/>
      <c r="F15" s="27"/>
      <c r="G15" s="28">
        <f t="shared" si="0"/>
        <v>0</v>
      </c>
      <c r="H15" s="28">
        <f t="shared" si="1"/>
        <v>0</v>
      </c>
      <c r="I15" s="28">
        <f t="shared" si="2"/>
        <v>0</v>
      </c>
      <c r="J15" s="28" t="s">
        <v>3</v>
      </c>
      <c r="L15" s="246"/>
      <c r="M15" s="27"/>
      <c r="N15" s="28">
        <f t="shared" si="3"/>
        <v>0</v>
      </c>
      <c r="O15" s="28">
        <f t="shared" si="4"/>
        <v>0</v>
      </c>
    </row>
    <row r="16" spans="1:15" ht="51" customHeight="1" x14ac:dyDescent="0.25">
      <c r="A16" s="22">
        <v>54</v>
      </c>
      <c r="B16" s="23" t="s">
        <v>721</v>
      </c>
      <c r="C16" s="31">
        <v>192</v>
      </c>
      <c r="D16" s="32" t="s">
        <v>5</v>
      </c>
      <c r="E16" s="26"/>
      <c r="F16" s="27"/>
      <c r="G16" s="28">
        <f t="shared" si="0"/>
        <v>0</v>
      </c>
      <c r="H16" s="28">
        <f t="shared" si="1"/>
        <v>0</v>
      </c>
      <c r="I16" s="28">
        <f t="shared" si="2"/>
        <v>0</v>
      </c>
      <c r="J16" s="5" t="s">
        <v>3</v>
      </c>
      <c r="L16" s="246"/>
      <c r="M16" s="27"/>
      <c r="N16" s="28">
        <f t="shared" si="3"/>
        <v>0</v>
      </c>
      <c r="O16" s="28">
        <f t="shared" si="4"/>
        <v>0</v>
      </c>
    </row>
    <row r="17" spans="1:15" ht="32.25" customHeight="1" x14ac:dyDescent="0.25">
      <c r="A17" s="22">
        <v>55</v>
      </c>
      <c r="B17" s="23" t="s">
        <v>221</v>
      </c>
      <c r="C17" s="31">
        <v>1650</v>
      </c>
      <c r="D17" s="32" t="s">
        <v>5</v>
      </c>
      <c r="E17" s="26"/>
      <c r="F17" s="27"/>
      <c r="G17" s="28">
        <f t="shared" si="0"/>
        <v>0</v>
      </c>
      <c r="H17" s="28">
        <f t="shared" si="1"/>
        <v>0</v>
      </c>
      <c r="I17" s="28">
        <f t="shared" si="2"/>
        <v>0</v>
      </c>
      <c r="J17" s="5" t="s">
        <v>3</v>
      </c>
      <c r="L17" s="246"/>
      <c r="M17" s="27"/>
      <c r="N17" s="28">
        <f t="shared" si="3"/>
        <v>0</v>
      </c>
      <c r="O17" s="28">
        <f t="shared" si="4"/>
        <v>0</v>
      </c>
    </row>
    <row r="18" spans="1:15" x14ac:dyDescent="0.25">
      <c r="A18" s="33"/>
      <c r="B18" s="41" t="s">
        <v>635</v>
      </c>
      <c r="C18" s="93" t="s">
        <v>3</v>
      </c>
      <c r="D18" s="94" t="s">
        <v>3</v>
      </c>
      <c r="E18" s="94" t="s">
        <v>3</v>
      </c>
      <c r="F18" s="42"/>
      <c r="G18" s="43">
        <f>SUM(G8:G17)</f>
        <v>0</v>
      </c>
      <c r="H18" s="43">
        <f>SUM(H8:H17)</f>
        <v>0</v>
      </c>
      <c r="I18" s="43">
        <f>SUM(I8:I17)</f>
        <v>0</v>
      </c>
      <c r="J18" s="5" t="s">
        <v>3</v>
      </c>
      <c r="L18" s="246"/>
      <c r="M18" s="27"/>
      <c r="N18" s="46">
        <f>SUM(N8:N17)</f>
        <v>0</v>
      </c>
      <c r="O18" s="46">
        <f t="shared" ref="O18" si="5">SUM(O8:O17)</f>
        <v>0</v>
      </c>
    </row>
    <row r="19" spans="1:15" ht="16.5" customHeight="1" x14ac:dyDescent="0.25">
      <c r="A19" s="98" t="s">
        <v>633</v>
      </c>
      <c r="B19" s="21"/>
      <c r="C19" s="99"/>
      <c r="D19" s="99"/>
      <c r="E19" s="99"/>
      <c r="F19" s="99"/>
      <c r="G19" s="99"/>
      <c r="H19" s="99"/>
      <c r="I19" s="99"/>
      <c r="J19" s="28"/>
      <c r="L19" s="282"/>
      <c r="M19" s="283"/>
      <c r="N19" s="283"/>
      <c r="O19" s="284"/>
    </row>
    <row r="20" spans="1:15" ht="27.6" x14ac:dyDescent="0.25">
      <c r="A20" s="48">
        <v>56</v>
      </c>
      <c r="B20" s="23" t="s">
        <v>698</v>
      </c>
      <c r="C20" s="31">
        <v>500</v>
      </c>
      <c r="D20" s="32" t="s">
        <v>5</v>
      </c>
      <c r="E20" s="49"/>
      <c r="F20" s="50"/>
      <c r="G20" s="51">
        <f>C20*ROUND(F20,4)</f>
        <v>0</v>
      </c>
      <c r="H20" s="51">
        <f>G20*0.095</f>
        <v>0</v>
      </c>
      <c r="I20" s="51">
        <f>+G20+H20</f>
        <v>0</v>
      </c>
      <c r="J20" s="5" t="s">
        <v>3</v>
      </c>
      <c r="L20" s="246"/>
      <c r="M20" s="27"/>
      <c r="N20" s="28">
        <f>M20</f>
        <v>0</v>
      </c>
      <c r="O20" s="28">
        <f>N20+(N20*0.095)</f>
        <v>0</v>
      </c>
    </row>
    <row r="21" spans="1:15" ht="27.6" x14ac:dyDescent="0.25">
      <c r="A21" s="48">
        <v>57</v>
      </c>
      <c r="B21" s="23" t="s">
        <v>699</v>
      </c>
      <c r="C21" s="31">
        <v>400</v>
      </c>
      <c r="D21" s="32" t="s">
        <v>5</v>
      </c>
      <c r="E21" s="49"/>
      <c r="F21" s="50"/>
      <c r="G21" s="51">
        <f t="shared" ref="G21:G28" si="6">C21*ROUND(F21,4)</f>
        <v>0</v>
      </c>
      <c r="H21" s="51">
        <f t="shared" ref="H21:H28" si="7">G21*0.095</f>
        <v>0</v>
      </c>
      <c r="I21" s="51">
        <f t="shared" ref="I21:I28" si="8">+G21+H21</f>
        <v>0</v>
      </c>
      <c r="J21" s="5" t="s">
        <v>3</v>
      </c>
      <c r="L21" s="246"/>
      <c r="M21" s="27"/>
      <c r="N21" s="28">
        <f t="shared" ref="N21:N28" si="9">M21</f>
        <v>0</v>
      </c>
      <c r="O21" s="28">
        <f t="shared" ref="O21:O28" si="10">N21+(N21*0.095)</f>
        <v>0</v>
      </c>
    </row>
    <row r="22" spans="1:15" ht="41.4" x14ac:dyDescent="0.25">
      <c r="A22" s="48">
        <v>58</v>
      </c>
      <c r="B22" s="23" t="s">
        <v>222</v>
      </c>
      <c r="C22" s="31">
        <v>100</v>
      </c>
      <c r="D22" s="32" t="s">
        <v>5</v>
      </c>
      <c r="E22" s="49"/>
      <c r="F22" s="50"/>
      <c r="G22" s="51">
        <f t="shared" si="6"/>
        <v>0</v>
      </c>
      <c r="H22" s="51">
        <f t="shared" si="7"/>
        <v>0</v>
      </c>
      <c r="I22" s="51">
        <f t="shared" si="8"/>
        <v>0</v>
      </c>
      <c r="J22" s="5" t="s">
        <v>3</v>
      </c>
      <c r="L22" s="246"/>
      <c r="M22" s="27"/>
      <c r="N22" s="28">
        <f t="shared" si="9"/>
        <v>0</v>
      </c>
      <c r="O22" s="28">
        <f t="shared" si="10"/>
        <v>0</v>
      </c>
    </row>
    <row r="23" spans="1:15" ht="28.5" customHeight="1" x14ac:dyDescent="0.25">
      <c r="A23" s="48">
        <v>59</v>
      </c>
      <c r="B23" s="23" t="s">
        <v>351</v>
      </c>
      <c r="C23" s="31">
        <v>270</v>
      </c>
      <c r="D23" s="32" t="s">
        <v>5</v>
      </c>
      <c r="E23" s="49"/>
      <c r="F23" s="50"/>
      <c r="G23" s="51">
        <f t="shared" si="6"/>
        <v>0</v>
      </c>
      <c r="H23" s="51">
        <f t="shared" si="7"/>
        <v>0</v>
      </c>
      <c r="I23" s="51">
        <f t="shared" si="8"/>
        <v>0</v>
      </c>
      <c r="J23" s="5" t="s">
        <v>3</v>
      </c>
      <c r="L23" s="246"/>
      <c r="M23" s="27"/>
      <c r="N23" s="28">
        <f t="shared" si="9"/>
        <v>0</v>
      </c>
      <c r="O23" s="28">
        <f t="shared" si="10"/>
        <v>0</v>
      </c>
    </row>
    <row r="24" spans="1:15" ht="54" customHeight="1" x14ac:dyDescent="0.25">
      <c r="A24" s="48">
        <v>60</v>
      </c>
      <c r="B24" s="23" t="s">
        <v>226</v>
      </c>
      <c r="C24" s="31">
        <v>5</v>
      </c>
      <c r="D24" s="32" t="s">
        <v>5</v>
      </c>
      <c r="E24" s="49"/>
      <c r="F24" s="50"/>
      <c r="G24" s="51">
        <f t="shared" si="6"/>
        <v>0</v>
      </c>
      <c r="H24" s="51">
        <f t="shared" si="7"/>
        <v>0</v>
      </c>
      <c r="I24" s="51">
        <f t="shared" si="8"/>
        <v>0</v>
      </c>
      <c r="J24" s="5" t="s">
        <v>3</v>
      </c>
      <c r="L24" s="246"/>
      <c r="M24" s="27"/>
      <c r="N24" s="28">
        <f t="shared" si="9"/>
        <v>0</v>
      </c>
      <c r="O24" s="28">
        <f t="shared" si="10"/>
        <v>0</v>
      </c>
    </row>
    <row r="25" spans="1:15" s="101" customFormat="1" ht="52.5" customHeight="1" x14ac:dyDescent="0.25">
      <c r="A25" s="63">
        <v>61</v>
      </c>
      <c r="B25" s="23" t="s">
        <v>700</v>
      </c>
      <c r="C25" s="39">
        <v>500</v>
      </c>
      <c r="D25" s="40" t="s">
        <v>5</v>
      </c>
      <c r="E25" s="100"/>
      <c r="F25" s="50"/>
      <c r="G25" s="51">
        <f t="shared" si="6"/>
        <v>0</v>
      </c>
      <c r="H25" s="65">
        <f t="shared" si="7"/>
        <v>0</v>
      </c>
      <c r="I25" s="65">
        <f t="shared" si="8"/>
        <v>0</v>
      </c>
      <c r="J25" s="115" t="s">
        <v>3</v>
      </c>
      <c r="L25" s="246"/>
      <c r="M25" s="27"/>
      <c r="N25" s="28">
        <f t="shared" si="9"/>
        <v>0</v>
      </c>
      <c r="O25" s="28">
        <f t="shared" si="10"/>
        <v>0</v>
      </c>
    </row>
    <row r="26" spans="1:15" s="101" customFormat="1" ht="52.5" customHeight="1" x14ac:dyDescent="0.25">
      <c r="A26" s="63">
        <v>62</v>
      </c>
      <c r="B26" s="23" t="s">
        <v>350</v>
      </c>
      <c r="C26" s="39">
        <v>270</v>
      </c>
      <c r="D26" s="40" t="s">
        <v>5</v>
      </c>
      <c r="E26" s="100"/>
      <c r="F26" s="50"/>
      <c r="G26" s="51">
        <f>C26*ROUND(F26,4)</f>
        <v>0</v>
      </c>
      <c r="H26" s="65">
        <f t="shared" si="7"/>
        <v>0</v>
      </c>
      <c r="I26" s="65">
        <f t="shared" si="8"/>
        <v>0</v>
      </c>
      <c r="J26" s="115" t="s">
        <v>3</v>
      </c>
      <c r="L26" s="246"/>
      <c r="M26" s="27"/>
      <c r="N26" s="28">
        <f t="shared" si="9"/>
        <v>0</v>
      </c>
      <c r="O26" s="28">
        <f t="shared" si="10"/>
        <v>0</v>
      </c>
    </row>
    <row r="27" spans="1:15" s="101" customFormat="1" ht="52.5" customHeight="1" x14ac:dyDescent="0.25">
      <c r="A27" s="63">
        <v>63</v>
      </c>
      <c r="B27" s="23" t="s">
        <v>701</v>
      </c>
      <c r="C27" s="39">
        <v>400</v>
      </c>
      <c r="D27" s="40" t="s">
        <v>5</v>
      </c>
      <c r="E27" s="100"/>
      <c r="F27" s="50"/>
      <c r="G27" s="51">
        <f>C27*ROUND(F27,4)</f>
        <v>0</v>
      </c>
      <c r="H27" s="65">
        <f t="shared" si="7"/>
        <v>0</v>
      </c>
      <c r="I27" s="65">
        <f t="shared" si="8"/>
        <v>0</v>
      </c>
      <c r="J27" s="115" t="s">
        <v>3</v>
      </c>
      <c r="L27" s="246"/>
      <c r="M27" s="27"/>
      <c r="N27" s="28">
        <f t="shared" si="9"/>
        <v>0</v>
      </c>
      <c r="O27" s="28">
        <f t="shared" si="10"/>
        <v>0</v>
      </c>
    </row>
    <row r="28" spans="1:15" ht="34.5" customHeight="1" x14ac:dyDescent="0.25">
      <c r="A28" s="48">
        <v>64</v>
      </c>
      <c r="B28" s="23" t="s">
        <v>208</v>
      </c>
      <c r="C28" s="31">
        <v>36</v>
      </c>
      <c r="D28" s="32" t="s">
        <v>5</v>
      </c>
      <c r="E28" s="49"/>
      <c r="F28" s="50"/>
      <c r="G28" s="51">
        <f t="shared" si="6"/>
        <v>0</v>
      </c>
      <c r="H28" s="51">
        <f t="shared" si="7"/>
        <v>0</v>
      </c>
      <c r="I28" s="51">
        <f t="shared" si="8"/>
        <v>0</v>
      </c>
      <c r="J28" s="5" t="s">
        <v>3</v>
      </c>
      <c r="L28" s="246"/>
      <c r="M28" s="27"/>
      <c r="N28" s="28">
        <f t="shared" si="9"/>
        <v>0</v>
      </c>
      <c r="O28" s="28">
        <f t="shared" si="10"/>
        <v>0</v>
      </c>
    </row>
    <row r="29" spans="1:15" x14ac:dyDescent="0.25">
      <c r="A29" s="48"/>
      <c r="B29" s="102" t="s">
        <v>636</v>
      </c>
      <c r="C29" s="95" t="s">
        <v>3</v>
      </c>
      <c r="D29" s="96" t="s">
        <v>3</v>
      </c>
      <c r="E29" s="94" t="s">
        <v>3</v>
      </c>
      <c r="F29" s="94" t="s">
        <v>3</v>
      </c>
      <c r="G29" s="43">
        <f>SUM(G20:G28)</f>
        <v>0</v>
      </c>
      <c r="H29" s="43">
        <f>SUM(H20:H28)</f>
        <v>0</v>
      </c>
      <c r="I29" s="43">
        <f>SUM(I20:I28)</f>
        <v>0</v>
      </c>
      <c r="J29" s="5" t="s">
        <v>3</v>
      </c>
      <c r="L29" s="246"/>
      <c r="M29" s="27"/>
      <c r="N29" s="46">
        <f>SUM(N20:N28)</f>
        <v>0</v>
      </c>
      <c r="O29" s="46">
        <f>SUM(O20:O28)</f>
        <v>0</v>
      </c>
    </row>
    <row r="30" spans="1:15" ht="16.5" customHeight="1" x14ac:dyDescent="0.25">
      <c r="A30" s="98" t="s">
        <v>634</v>
      </c>
      <c r="B30" s="99"/>
      <c r="C30" s="99"/>
      <c r="D30" s="99"/>
      <c r="E30" s="99"/>
      <c r="F30" s="99"/>
      <c r="G30" s="99"/>
      <c r="H30" s="99"/>
      <c r="I30" s="99"/>
      <c r="J30" s="53"/>
      <c r="L30" s="282"/>
      <c r="M30" s="283"/>
      <c r="N30" s="283"/>
      <c r="O30" s="284"/>
    </row>
    <row r="31" spans="1:15" ht="17.25" customHeight="1" x14ac:dyDescent="0.25">
      <c r="A31" s="48">
        <v>65</v>
      </c>
      <c r="B31" s="23" t="s">
        <v>207</v>
      </c>
      <c r="C31" s="31">
        <v>400</v>
      </c>
      <c r="D31" s="32" t="s">
        <v>5</v>
      </c>
      <c r="E31" s="49"/>
      <c r="F31" s="50"/>
      <c r="G31" s="51">
        <f>C31*ROUND(F31,4)</f>
        <v>0</v>
      </c>
      <c r="H31" s="51">
        <f>G31*0.095</f>
        <v>0</v>
      </c>
      <c r="I31" s="51">
        <f t="shared" ref="I31" si="11">+G31+H31</f>
        <v>0</v>
      </c>
      <c r="J31" s="116" t="s">
        <v>3</v>
      </c>
      <c r="L31" s="246"/>
      <c r="M31" s="27"/>
      <c r="N31" s="28">
        <f>M31</f>
        <v>0</v>
      </c>
      <c r="O31" s="28">
        <f>N31+(N15*0.095)</f>
        <v>0</v>
      </c>
    </row>
    <row r="32" spans="1:15" ht="33" customHeight="1" x14ac:dyDescent="0.25">
      <c r="A32" s="48">
        <v>66</v>
      </c>
      <c r="B32" s="23" t="s">
        <v>205</v>
      </c>
      <c r="C32" s="31">
        <v>400</v>
      </c>
      <c r="D32" s="32" t="s">
        <v>5</v>
      </c>
      <c r="E32" s="49"/>
      <c r="F32" s="50"/>
      <c r="G32" s="51">
        <f t="shared" ref="G32:G34" si="12">C32*ROUND(F32,4)</f>
        <v>0</v>
      </c>
      <c r="H32" s="51">
        <f t="shared" ref="H32:H34" si="13">G32*0.095</f>
        <v>0</v>
      </c>
      <c r="I32" s="51">
        <f t="shared" ref="I32:I34" si="14">+G32+H32</f>
        <v>0</v>
      </c>
      <c r="J32" s="116" t="s">
        <v>3</v>
      </c>
      <c r="L32" s="246"/>
      <c r="M32" s="27"/>
      <c r="N32" s="28">
        <f t="shared" ref="N32:N34" si="15">M32</f>
        <v>0</v>
      </c>
      <c r="O32" s="28">
        <f t="shared" ref="O32:O34" si="16">N32+(N16*0.095)</f>
        <v>0</v>
      </c>
    </row>
    <row r="33" spans="1:15" ht="30.75" customHeight="1" x14ac:dyDescent="0.25">
      <c r="A33" s="48">
        <v>67</v>
      </c>
      <c r="B33" s="23" t="s">
        <v>206</v>
      </c>
      <c r="C33" s="31">
        <v>400</v>
      </c>
      <c r="D33" s="32" t="s">
        <v>5</v>
      </c>
      <c r="E33" s="49"/>
      <c r="F33" s="50"/>
      <c r="G33" s="51">
        <f t="shared" si="12"/>
        <v>0</v>
      </c>
      <c r="H33" s="51">
        <f t="shared" si="13"/>
        <v>0</v>
      </c>
      <c r="I33" s="51">
        <f t="shared" si="14"/>
        <v>0</v>
      </c>
      <c r="J33" s="116" t="s">
        <v>3</v>
      </c>
      <c r="L33" s="246"/>
      <c r="M33" s="27"/>
      <c r="N33" s="28">
        <f t="shared" si="15"/>
        <v>0</v>
      </c>
      <c r="O33" s="28">
        <f t="shared" si="16"/>
        <v>0</v>
      </c>
    </row>
    <row r="34" spans="1:15" ht="30.75" customHeight="1" x14ac:dyDescent="0.25">
      <c r="A34" s="103">
        <v>68</v>
      </c>
      <c r="B34" s="33" t="s">
        <v>203</v>
      </c>
      <c r="C34" s="34">
        <v>400</v>
      </c>
      <c r="D34" s="35" t="s">
        <v>5</v>
      </c>
      <c r="E34" s="104"/>
      <c r="F34" s="50"/>
      <c r="G34" s="51">
        <f t="shared" si="12"/>
        <v>0</v>
      </c>
      <c r="H34" s="37">
        <f t="shared" si="13"/>
        <v>0</v>
      </c>
      <c r="I34" s="37">
        <f t="shared" si="14"/>
        <v>0</v>
      </c>
      <c r="J34" s="116" t="s">
        <v>3</v>
      </c>
      <c r="L34" s="246"/>
      <c r="M34" s="27"/>
      <c r="N34" s="28">
        <f t="shared" si="15"/>
        <v>0</v>
      </c>
      <c r="O34" s="28">
        <f t="shared" si="16"/>
        <v>0</v>
      </c>
    </row>
    <row r="35" spans="1:15" x14ac:dyDescent="0.25">
      <c r="A35" s="48"/>
      <c r="B35" s="105" t="s">
        <v>637</v>
      </c>
      <c r="C35" s="95" t="s">
        <v>3</v>
      </c>
      <c r="D35" s="96" t="s">
        <v>3</v>
      </c>
      <c r="E35" s="94" t="s">
        <v>3</v>
      </c>
      <c r="F35" s="94" t="s">
        <v>3</v>
      </c>
      <c r="G35" s="43">
        <f>SUM(G31:G34)</f>
        <v>0</v>
      </c>
      <c r="H35" s="43">
        <f>SUM(H31:H34)</f>
        <v>0</v>
      </c>
      <c r="I35" s="43">
        <f>SUM(I31:I34)</f>
        <v>0</v>
      </c>
      <c r="J35" s="117" t="s">
        <v>3</v>
      </c>
      <c r="L35" s="246"/>
      <c r="M35" s="27"/>
      <c r="N35" s="46">
        <f>SUM(N31:N34)</f>
        <v>0</v>
      </c>
      <c r="O35" s="46">
        <f t="shared" ref="O35" si="17">SUM(O31:O34)</f>
        <v>0</v>
      </c>
    </row>
    <row r="36" spans="1:15" s="106" customFormat="1" x14ac:dyDescent="0.25">
      <c r="B36" s="107"/>
      <c r="C36" s="107"/>
      <c r="D36" s="107"/>
      <c r="E36" s="107"/>
      <c r="F36" s="107"/>
      <c r="G36" s="107"/>
      <c r="H36" s="107"/>
      <c r="I36" s="107"/>
      <c r="J36" s="108"/>
      <c r="L36" s="276"/>
      <c r="M36" s="109"/>
      <c r="N36" s="110"/>
      <c r="O36" s="110"/>
    </row>
    <row r="37" spans="1:15" s="86" customFormat="1" ht="15" customHeight="1" x14ac:dyDescent="0.3">
      <c r="A37" s="70" t="s">
        <v>61</v>
      </c>
      <c r="B37" s="70"/>
      <c r="C37" s="70"/>
      <c r="D37" s="70"/>
      <c r="E37" s="70"/>
      <c r="F37" s="70"/>
      <c r="G37" s="70"/>
      <c r="H37" s="70"/>
      <c r="I37" s="70"/>
      <c r="J37" s="108"/>
      <c r="L37" s="276"/>
      <c r="M37" s="109"/>
      <c r="N37" s="110"/>
      <c r="O37" s="110"/>
    </row>
    <row r="38" spans="1:15" s="86" customFormat="1" ht="23.25" customHeight="1" x14ac:dyDescent="0.3">
      <c r="A38" s="74" t="s">
        <v>62</v>
      </c>
      <c r="B38" s="74"/>
      <c r="C38" s="74"/>
      <c r="D38" s="74"/>
      <c r="E38" s="74"/>
      <c r="F38" s="74"/>
      <c r="G38" s="74"/>
      <c r="H38" s="74"/>
      <c r="I38" s="74"/>
      <c r="J38" s="108"/>
      <c r="L38" s="276"/>
      <c r="M38" s="109"/>
      <c r="N38" s="110"/>
      <c r="O38" s="110"/>
    </row>
    <row r="39" spans="1:15" s="74" customFormat="1" ht="12.75" customHeight="1" x14ac:dyDescent="0.25">
      <c r="A39" s="74" t="s">
        <v>195</v>
      </c>
      <c r="L39" s="276"/>
      <c r="M39" s="109"/>
      <c r="N39" s="110"/>
      <c r="O39" s="110"/>
    </row>
    <row r="40" spans="1:15" s="79" customFormat="1" ht="12.75" customHeight="1" x14ac:dyDescent="0.25">
      <c r="A40" s="79" t="s">
        <v>293</v>
      </c>
      <c r="L40" s="276"/>
      <c r="M40" s="109"/>
      <c r="N40" s="110"/>
      <c r="O40" s="110"/>
    </row>
    <row r="41" spans="1:15" s="79" customFormat="1" ht="15" customHeight="1" x14ac:dyDescent="0.25">
      <c r="A41" s="79" t="s">
        <v>197</v>
      </c>
      <c r="J41" s="111"/>
      <c r="L41" s="276"/>
      <c r="M41" s="109"/>
      <c r="N41" s="110"/>
      <c r="O41" s="110"/>
    </row>
    <row r="42" spans="1:15" s="79" customFormat="1" ht="15" customHeight="1" x14ac:dyDescent="0.25">
      <c r="A42" s="79" t="s">
        <v>198</v>
      </c>
      <c r="L42" s="276"/>
      <c r="M42" s="109"/>
      <c r="N42" s="110"/>
      <c r="O42" s="110"/>
    </row>
    <row r="43" spans="1:15" s="79" customFormat="1" ht="15" customHeight="1" x14ac:dyDescent="0.25">
      <c r="A43" s="79" t="s">
        <v>199</v>
      </c>
      <c r="L43" s="276"/>
      <c r="M43" s="109"/>
      <c r="N43" s="110"/>
      <c r="O43" s="110"/>
    </row>
    <row r="44" spans="1:15" s="112" customFormat="1" ht="13.2" customHeight="1" x14ac:dyDescent="0.3">
      <c r="A44" s="79" t="s">
        <v>200</v>
      </c>
      <c r="B44" s="79"/>
      <c r="C44" s="79"/>
      <c r="D44" s="79"/>
      <c r="E44" s="79"/>
      <c r="F44" s="79"/>
      <c r="G44" s="79"/>
      <c r="H44" s="79"/>
      <c r="I44" s="79"/>
      <c r="J44" s="86"/>
      <c r="L44" s="276"/>
      <c r="M44" s="109"/>
      <c r="N44" s="110"/>
      <c r="O44" s="110"/>
    </row>
    <row r="45" spans="1:15" s="112" customFormat="1" ht="17.25" customHeight="1" x14ac:dyDescent="0.25">
      <c r="A45" s="79"/>
      <c r="B45" s="79"/>
      <c r="C45" s="79"/>
      <c r="D45" s="79"/>
      <c r="E45" s="79"/>
      <c r="F45" s="79"/>
      <c r="G45" s="79"/>
      <c r="H45" s="79"/>
      <c r="I45" s="79"/>
      <c r="L45" s="276"/>
      <c r="M45" s="109"/>
      <c r="N45" s="110"/>
      <c r="O45" s="110"/>
    </row>
    <row r="46" spans="1:15" s="112" customFormat="1" x14ac:dyDescent="0.25">
      <c r="A46" s="84"/>
      <c r="B46" s="84"/>
      <c r="C46" s="84"/>
      <c r="D46" s="84"/>
      <c r="E46" s="84"/>
      <c r="F46" s="84"/>
      <c r="G46" s="84"/>
      <c r="H46" s="84"/>
      <c r="I46" s="84"/>
      <c r="J46" s="79"/>
      <c r="L46" s="276"/>
      <c r="M46" s="109"/>
      <c r="N46" s="110"/>
      <c r="O46" s="110"/>
    </row>
    <row r="47" spans="1:15" s="86" customFormat="1" ht="13.95" customHeight="1" x14ac:dyDescent="0.3">
      <c r="A47" s="86" t="s">
        <v>925</v>
      </c>
      <c r="J47" s="79"/>
      <c r="L47" s="276"/>
      <c r="M47" s="109"/>
      <c r="N47" s="110"/>
      <c r="O47" s="110"/>
    </row>
    <row r="48" spans="1:15" s="86" customFormat="1" ht="13.95" customHeight="1" x14ac:dyDescent="0.3">
      <c r="J48" s="79"/>
      <c r="L48" s="276"/>
      <c r="M48" s="109"/>
      <c r="N48" s="110"/>
      <c r="O48" s="110"/>
    </row>
    <row r="49" spans="1:15" s="76" customFormat="1" x14ac:dyDescent="0.3">
      <c r="A49" s="285"/>
      <c r="B49" s="285"/>
      <c r="C49" s="285"/>
      <c r="D49" s="285"/>
      <c r="E49" s="285"/>
      <c r="F49" s="285"/>
      <c r="G49" s="285"/>
      <c r="H49" s="285"/>
      <c r="I49" s="285"/>
      <c r="J49" s="285"/>
      <c r="K49" s="285"/>
      <c r="L49" s="285"/>
      <c r="M49" s="285"/>
      <c r="N49" s="285"/>
      <c r="O49" s="110"/>
    </row>
    <row r="50" spans="1:15" s="1" customFormat="1" x14ac:dyDescent="0.3">
      <c r="B50" s="2"/>
      <c r="C50" s="3"/>
      <c r="L50" s="276"/>
      <c r="M50" s="109"/>
      <c r="N50" s="110"/>
      <c r="O50" s="110"/>
    </row>
    <row r="51" spans="1:15" x14ac:dyDescent="0.25">
      <c r="B51" s="89"/>
      <c r="C51" s="89"/>
      <c r="D51" s="89"/>
      <c r="E51" s="89"/>
      <c r="F51" s="89"/>
      <c r="G51" s="89"/>
      <c r="H51" s="89"/>
      <c r="I51" s="89"/>
      <c r="J51" s="82"/>
      <c r="L51" s="276"/>
      <c r="M51" s="109"/>
      <c r="N51" s="110"/>
      <c r="O51" s="110"/>
    </row>
    <row r="52" spans="1:15" x14ac:dyDescent="0.25">
      <c r="B52" s="89"/>
      <c r="C52" s="89"/>
      <c r="D52" s="89"/>
      <c r="E52" s="89"/>
      <c r="F52" s="89"/>
      <c r="G52" s="89"/>
      <c r="H52" s="89"/>
      <c r="I52" s="89"/>
      <c r="J52" s="82"/>
      <c r="L52" s="276"/>
      <c r="M52" s="109"/>
      <c r="N52" s="110"/>
      <c r="O52" s="110"/>
    </row>
    <row r="53" spans="1:15" x14ac:dyDescent="0.25">
      <c r="B53" s="89"/>
      <c r="C53" s="90"/>
      <c r="D53" s="91"/>
      <c r="E53" s="12"/>
      <c r="F53" s="12"/>
      <c r="G53" s="12"/>
      <c r="H53" s="12"/>
      <c r="I53" s="12"/>
      <c r="J53" s="82"/>
      <c r="L53" s="276"/>
      <c r="M53" s="109"/>
      <c r="N53" s="110"/>
      <c r="O53" s="110"/>
    </row>
    <row r="54" spans="1:15" ht="14.4" x14ac:dyDescent="0.3">
      <c r="J54" s="76"/>
      <c r="L54" s="276"/>
      <c r="M54" s="109"/>
      <c r="N54" s="110"/>
      <c r="O54" s="110"/>
    </row>
    <row r="55" spans="1:15" ht="14.4" x14ac:dyDescent="0.3">
      <c r="J55" s="76"/>
      <c r="L55" s="276"/>
      <c r="M55" s="109"/>
      <c r="N55" s="110"/>
      <c r="O55" s="110"/>
    </row>
    <row r="56" spans="1:15" ht="14.4" x14ac:dyDescent="0.3">
      <c r="J56" s="1"/>
      <c r="L56" s="276"/>
      <c r="M56" s="109"/>
      <c r="N56" s="110"/>
      <c r="O56" s="110"/>
    </row>
    <row r="57" spans="1:15" x14ac:dyDescent="0.25">
      <c r="J57" s="7"/>
      <c r="L57" s="276"/>
      <c r="M57" s="109"/>
      <c r="N57" s="110"/>
      <c r="O57" s="110"/>
    </row>
    <row r="58" spans="1:15" x14ac:dyDescent="0.25">
      <c r="J58" s="7"/>
      <c r="L58" s="276"/>
      <c r="M58" s="109"/>
      <c r="N58" s="110"/>
      <c r="O58" s="110"/>
    </row>
    <row r="59" spans="1:15" x14ac:dyDescent="0.25">
      <c r="J59" s="12"/>
      <c r="L59" s="276"/>
      <c r="M59" s="109"/>
      <c r="N59" s="110"/>
      <c r="O59" s="110"/>
    </row>
    <row r="60" spans="1:15" x14ac:dyDescent="0.25">
      <c r="L60" s="276"/>
      <c r="M60" s="109"/>
      <c r="N60" s="110"/>
      <c r="O60" s="110"/>
    </row>
    <row r="61" spans="1:15" x14ac:dyDescent="0.25">
      <c r="L61" s="276"/>
      <c r="M61" s="109"/>
      <c r="N61" s="110"/>
      <c r="O61" s="110"/>
    </row>
    <row r="62" spans="1:15" x14ac:dyDescent="0.25">
      <c r="L62" s="276"/>
      <c r="M62" s="109"/>
      <c r="N62" s="110"/>
      <c r="O62" s="110"/>
    </row>
    <row r="63" spans="1:15" ht="14.4" x14ac:dyDescent="0.3">
      <c r="L63" s="277"/>
      <c r="M63" s="113"/>
      <c r="N63" s="113"/>
      <c r="O63" s="113"/>
    </row>
    <row r="64" spans="1:15" ht="14.4" x14ac:dyDescent="0.3">
      <c r="L64" s="278"/>
      <c r="M64" s="114"/>
      <c r="N64" s="114"/>
      <c r="O64" s="114"/>
    </row>
    <row r="65" spans="12:15" x14ac:dyDescent="0.25">
      <c r="L65" s="273"/>
      <c r="M65" s="75"/>
      <c r="N65" s="75"/>
      <c r="O65" s="75"/>
    </row>
    <row r="66" spans="12:15" x14ac:dyDescent="0.25">
      <c r="L66" s="274"/>
      <c r="M66" s="80"/>
      <c r="N66" s="80"/>
      <c r="O66" s="80"/>
    </row>
    <row r="67" spans="12:15" x14ac:dyDescent="0.25">
      <c r="L67" s="274"/>
      <c r="M67" s="80"/>
      <c r="N67" s="80"/>
      <c r="O67" s="80"/>
    </row>
    <row r="68" spans="12:15" x14ac:dyDescent="0.25">
      <c r="L68" s="274"/>
      <c r="M68" s="80"/>
      <c r="N68" s="80"/>
      <c r="O68" s="80"/>
    </row>
    <row r="69" spans="12:15" x14ac:dyDescent="0.25">
      <c r="L69" s="274"/>
      <c r="M69" s="80"/>
      <c r="N69" s="80"/>
      <c r="O69" s="80"/>
    </row>
    <row r="70" spans="12:15" x14ac:dyDescent="0.25">
      <c r="L70" s="275"/>
      <c r="M70" s="82"/>
      <c r="N70" s="82"/>
      <c r="O70" s="82"/>
    </row>
    <row r="71" spans="12:15" x14ac:dyDescent="0.25">
      <c r="L71" s="275"/>
      <c r="M71" s="82"/>
      <c r="N71" s="82"/>
      <c r="O71" s="82"/>
    </row>
    <row r="72" spans="12:15" x14ac:dyDescent="0.25">
      <c r="L72" s="275"/>
      <c r="M72" s="82"/>
      <c r="N72" s="82"/>
      <c r="O72" s="82"/>
    </row>
    <row r="73" spans="12:15" ht="14.4" x14ac:dyDescent="0.3">
      <c r="L73" s="88"/>
      <c r="M73" s="76"/>
      <c r="N73" s="76"/>
      <c r="O73" s="76"/>
    </row>
    <row r="74" spans="12:15" ht="14.4" x14ac:dyDescent="0.3">
      <c r="L74" s="88"/>
      <c r="M74" s="76"/>
      <c r="N74" s="76"/>
      <c r="O74" s="76"/>
    </row>
    <row r="75" spans="12:15" ht="14.4" x14ac:dyDescent="0.3">
      <c r="L75" s="3"/>
      <c r="M75" s="1"/>
      <c r="N75" s="1"/>
      <c r="O75" s="1"/>
    </row>
  </sheetData>
  <sheetProtection algorithmName="SHA-512" hashValue="1HH/wWSpEqntepd0+iy5B6X/zAB+Bzkys9IbWtyHx/DEsdNa2ifDdHdvE8jLtHAysmcikpEfxc75wFCHuaraEg==" saltValue="8G13kd0S2zIIXms+0C2E1g==" spinCount="100000" sheet="1" selectLockedCells="1"/>
  <sortState ref="B30:B33">
    <sortCondition ref="B30:B33"/>
  </sortState>
  <mergeCells count="3">
    <mergeCell ref="L19:O19"/>
    <mergeCell ref="L30:O30"/>
    <mergeCell ref="A49:N49"/>
  </mergeCells>
  <dataValidations count="1">
    <dataValidation operator="equal" allowBlank="1" showInputMessage="1" showErrorMessage="1" sqref="J8:J29" xr:uid="{00000000-0002-0000-0100-000000000000}"/>
  </dataValidations>
  <pageMargins left="0.74803149606299213" right="0.74803149606299213" top="0.98425196850393704" bottom="0.98425196850393704" header="0.51181102362204722" footer="0.51181102362204722"/>
  <pageSetup paperSize="9" scale="68" orientation="landscape" r:id="rId1"/>
  <headerFooter alignWithMargins="0">
    <oddHeader>&amp;C&amp;"Arial,Krepko"Predračun - priloga k Ponudbi</oddHeader>
    <oddFooter>&amp;LMestna občina Ljubljana&amp;CPredračun&amp;R&amp;P/&amp;N</oddFooter>
  </headerFooter>
  <rowBreaks count="3" manualBreakCount="3">
    <brk id="18" max="9" man="1"/>
    <brk id="29" max="9" man="1"/>
    <brk id="4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M104"/>
  <sheetViews>
    <sheetView zoomScaleNormal="100" zoomScaleSheetLayoutView="100" workbookViewId="0">
      <pane ySplit="6" topLeftCell="A7" activePane="bottomLeft" state="frozen"/>
      <selection activeCell="A108" sqref="A108:IV109"/>
      <selection pane="bottomLeft"/>
    </sheetView>
  </sheetViews>
  <sheetFormatPr defaultColWidth="9.33203125" defaultRowHeight="13.8" x14ac:dyDescent="0.25"/>
  <cols>
    <col min="1" max="1" width="4.44140625" style="119" customWidth="1"/>
    <col min="2" max="2" width="40.6640625" style="146" customWidth="1"/>
    <col min="3" max="3" width="9" style="91" customWidth="1"/>
    <col min="4" max="4" width="6.5546875" style="91" customWidth="1"/>
    <col min="5" max="5" width="14.44140625" style="92" customWidth="1"/>
    <col min="6" max="6" width="10" style="92" customWidth="1"/>
    <col min="7" max="7" width="13.33203125" style="92" customWidth="1"/>
    <col min="8" max="8" width="9.33203125" style="92" customWidth="1"/>
    <col min="9" max="9" width="12.6640625" style="92" customWidth="1"/>
    <col min="10" max="10" width="15.6640625" style="92" customWidth="1"/>
    <col min="11" max="16384" width="9.33203125" style="119"/>
  </cols>
  <sheetData>
    <row r="1" spans="1:12" s="7" customFormat="1" x14ac:dyDescent="0.25">
      <c r="A1" s="7" t="s">
        <v>6</v>
      </c>
      <c r="B1" s="8"/>
      <c r="C1" s="9"/>
      <c r="D1" s="10"/>
      <c r="E1" s="11" t="s">
        <v>930</v>
      </c>
      <c r="F1" s="12"/>
      <c r="G1" s="12"/>
      <c r="H1" s="12"/>
      <c r="I1" s="12"/>
      <c r="J1" s="12"/>
      <c r="K1" s="12"/>
      <c r="L1" s="12"/>
    </row>
    <row r="2" spans="1:12" x14ac:dyDescent="0.25">
      <c r="A2" s="7"/>
      <c r="B2" s="118"/>
      <c r="C2" s="10"/>
      <c r="D2" s="10"/>
    </row>
    <row r="3" spans="1:12" x14ac:dyDescent="0.25">
      <c r="A3" s="14" t="s">
        <v>114</v>
      </c>
      <c r="B3" s="14"/>
      <c r="C3" s="14"/>
      <c r="D3" s="14"/>
      <c r="E3" s="14"/>
      <c r="F3" s="14"/>
      <c r="G3" s="14"/>
      <c r="H3" s="14"/>
      <c r="I3" s="14"/>
      <c r="J3" s="14"/>
    </row>
    <row r="4" spans="1:12" x14ac:dyDescent="0.25">
      <c r="A4" s="7"/>
      <c r="B4" s="118"/>
      <c r="C4" s="10"/>
      <c r="D4" s="10"/>
    </row>
    <row r="5" spans="1:12" s="97" customFormat="1" ht="52.8" x14ac:dyDescent="0.25">
      <c r="A5" s="16" t="s">
        <v>2</v>
      </c>
      <c r="B5" s="16" t="s">
        <v>0</v>
      </c>
      <c r="C5" s="17" t="s">
        <v>1</v>
      </c>
      <c r="D5" s="17" t="s">
        <v>98</v>
      </c>
      <c r="E5" s="18" t="s">
        <v>4</v>
      </c>
      <c r="F5" s="18" t="s">
        <v>94</v>
      </c>
      <c r="G5" s="18" t="s">
        <v>95</v>
      </c>
      <c r="H5" s="18" t="s">
        <v>96</v>
      </c>
      <c r="I5" s="18" t="s">
        <v>97</v>
      </c>
      <c r="J5" s="18" t="s">
        <v>204</v>
      </c>
    </row>
    <row r="6" spans="1:12" ht="26.4" x14ac:dyDescent="0.25">
      <c r="A6" s="16">
        <v>1</v>
      </c>
      <c r="B6" s="16">
        <v>2</v>
      </c>
      <c r="C6" s="17">
        <v>3</v>
      </c>
      <c r="D6" s="17">
        <v>4</v>
      </c>
      <c r="E6" s="17">
        <v>5</v>
      </c>
      <c r="F6" s="17">
        <v>6</v>
      </c>
      <c r="G6" s="17" t="s">
        <v>58</v>
      </c>
      <c r="H6" s="18" t="s">
        <v>59</v>
      </c>
      <c r="I6" s="17" t="s">
        <v>60</v>
      </c>
      <c r="J6" s="17">
        <v>10</v>
      </c>
    </row>
    <row r="7" spans="1:12" ht="13.95" customHeight="1" x14ac:dyDescent="0.25">
      <c r="A7" s="120" t="s">
        <v>638</v>
      </c>
      <c r="B7" s="121"/>
      <c r="C7" s="122"/>
      <c r="D7" s="122"/>
      <c r="E7" s="122"/>
      <c r="F7" s="122"/>
      <c r="G7" s="122"/>
      <c r="H7" s="122"/>
      <c r="I7" s="122"/>
      <c r="J7" s="122"/>
    </row>
    <row r="8" spans="1:12" ht="27.6" x14ac:dyDescent="0.25">
      <c r="A8" s="48">
        <v>69</v>
      </c>
      <c r="B8" s="123" t="s">
        <v>304</v>
      </c>
      <c r="C8" s="24">
        <v>4200</v>
      </c>
      <c r="D8" s="25" t="s">
        <v>5</v>
      </c>
      <c r="E8" s="96" t="s">
        <v>3</v>
      </c>
      <c r="F8" s="124"/>
      <c r="G8" s="125">
        <f>C8*ROUND(F8,4)</f>
        <v>0</v>
      </c>
      <c r="H8" s="51">
        <f>G8*0.095</f>
        <v>0</v>
      </c>
      <c r="I8" s="51">
        <f>+G8+H8</f>
        <v>0</v>
      </c>
      <c r="J8" s="147" t="s">
        <v>3</v>
      </c>
    </row>
    <row r="9" spans="1:12" x14ac:dyDescent="0.25">
      <c r="A9" s="48">
        <v>70</v>
      </c>
      <c r="B9" s="48" t="s">
        <v>355</v>
      </c>
      <c r="C9" s="24">
        <v>180</v>
      </c>
      <c r="D9" s="25" t="s">
        <v>5</v>
      </c>
      <c r="E9" s="96" t="s">
        <v>3</v>
      </c>
      <c r="F9" s="124"/>
      <c r="G9" s="125">
        <f t="shared" ref="G9:G16" si="0">C9*ROUND(F9,4)</f>
        <v>0</v>
      </c>
      <c r="H9" s="51">
        <f t="shared" ref="H9:H18" si="1">G9*0.095</f>
        <v>0</v>
      </c>
      <c r="I9" s="51">
        <f t="shared" ref="I9:I18" si="2">+G9+H9</f>
        <v>0</v>
      </c>
      <c r="J9" s="6"/>
    </row>
    <row r="10" spans="1:12" ht="27.6" x14ac:dyDescent="0.25">
      <c r="A10" s="48">
        <v>71</v>
      </c>
      <c r="B10" s="126" t="s">
        <v>306</v>
      </c>
      <c r="C10" s="24">
        <v>10</v>
      </c>
      <c r="D10" s="25" t="s">
        <v>5</v>
      </c>
      <c r="E10" s="96" t="s">
        <v>3</v>
      </c>
      <c r="F10" s="124"/>
      <c r="G10" s="125">
        <f t="shared" si="0"/>
        <v>0</v>
      </c>
      <c r="H10" s="51">
        <f t="shared" si="1"/>
        <v>0</v>
      </c>
      <c r="I10" s="51">
        <f t="shared" si="2"/>
        <v>0</v>
      </c>
      <c r="J10" s="147" t="s">
        <v>3</v>
      </c>
    </row>
    <row r="11" spans="1:12" ht="27.6" x14ac:dyDescent="0.25">
      <c r="A11" s="48">
        <v>72</v>
      </c>
      <c r="B11" s="48" t="s">
        <v>305</v>
      </c>
      <c r="C11" s="24">
        <v>900</v>
      </c>
      <c r="D11" s="25" t="s">
        <v>5</v>
      </c>
      <c r="E11" s="96" t="s">
        <v>3</v>
      </c>
      <c r="F11" s="124"/>
      <c r="G11" s="125">
        <f t="shared" si="0"/>
        <v>0</v>
      </c>
      <c r="H11" s="51">
        <f t="shared" si="1"/>
        <v>0</v>
      </c>
      <c r="I11" s="51">
        <f t="shared" si="2"/>
        <v>0</v>
      </c>
      <c r="J11" s="147" t="s">
        <v>3</v>
      </c>
    </row>
    <row r="12" spans="1:12" ht="27.6" x14ac:dyDescent="0.25">
      <c r="A12" s="48">
        <v>73</v>
      </c>
      <c r="B12" s="126" t="s">
        <v>303</v>
      </c>
      <c r="C12" s="24">
        <v>300</v>
      </c>
      <c r="D12" s="25" t="s">
        <v>5</v>
      </c>
      <c r="E12" s="96" t="s">
        <v>3</v>
      </c>
      <c r="F12" s="124"/>
      <c r="G12" s="125">
        <f t="shared" si="0"/>
        <v>0</v>
      </c>
      <c r="H12" s="51">
        <f t="shared" si="1"/>
        <v>0</v>
      </c>
      <c r="I12" s="51">
        <f t="shared" si="2"/>
        <v>0</v>
      </c>
      <c r="J12" s="147" t="s">
        <v>3</v>
      </c>
    </row>
    <row r="13" spans="1:12" x14ac:dyDescent="0.25">
      <c r="A13" s="48">
        <v>74</v>
      </c>
      <c r="B13" s="48" t="s">
        <v>353</v>
      </c>
      <c r="C13" s="24">
        <v>500</v>
      </c>
      <c r="D13" s="25" t="s">
        <v>5</v>
      </c>
      <c r="E13" s="96" t="s">
        <v>3</v>
      </c>
      <c r="F13" s="124"/>
      <c r="G13" s="125">
        <f t="shared" si="0"/>
        <v>0</v>
      </c>
      <c r="H13" s="51">
        <f t="shared" si="1"/>
        <v>0</v>
      </c>
      <c r="I13" s="51">
        <f t="shared" si="2"/>
        <v>0</v>
      </c>
      <c r="J13" s="6"/>
    </row>
    <row r="14" spans="1:12" x14ac:dyDescent="0.25">
      <c r="A14" s="48">
        <v>75</v>
      </c>
      <c r="B14" s="126" t="s">
        <v>354</v>
      </c>
      <c r="C14" s="24">
        <v>90</v>
      </c>
      <c r="D14" s="25" t="s">
        <v>5</v>
      </c>
      <c r="E14" s="96" t="s">
        <v>3</v>
      </c>
      <c r="F14" s="124"/>
      <c r="G14" s="125">
        <f t="shared" si="0"/>
        <v>0</v>
      </c>
      <c r="H14" s="51">
        <f t="shared" si="1"/>
        <v>0</v>
      </c>
      <c r="I14" s="51">
        <f t="shared" si="2"/>
        <v>0</v>
      </c>
      <c r="J14" s="6"/>
    </row>
    <row r="15" spans="1:12" ht="27.6" x14ac:dyDescent="0.25">
      <c r="A15" s="48">
        <v>76</v>
      </c>
      <c r="B15" s="126" t="s">
        <v>352</v>
      </c>
      <c r="C15" s="24">
        <v>100</v>
      </c>
      <c r="D15" s="25" t="s">
        <v>5</v>
      </c>
      <c r="E15" s="96" t="s">
        <v>3</v>
      </c>
      <c r="F15" s="124"/>
      <c r="G15" s="125">
        <f t="shared" si="0"/>
        <v>0</v>
      </c>
      <c r="H15" s="51">
        <f t="shared" si="1"/>
        <v>0</v>
      </c>
      <c r="I15" s="51">
        <f t="shared" si="2"/>
        <v>0</v>
      </c>
      <c r="J15" s="6"/>
    </row>
    <row r="16" spans="1:12" ht="27.6" x14ac:dyDescent="0.25">
      <c r="A16" s="48">
        <v>77</v>
      </c>
      <c r="B16" s="126" t="s">
        <v>356</v>
      </c>
      <c r="C16" s="24">
        <v>2100</v>
      </c>
      <c r="D16" s="25" t="s">
        <v>5</v>
      </c>
      <c r="E16" s="96" t="s">
        <v>3</v>
      </c>
      <c r="F16" s="124"/>
      <c r="G16" s="125">
        <f t="shared" si="0"/>
        <v>0</v>
      </c>
      <c r="H16" s="51">
        <f t="shared" si="1"/>
        <v>0</v>
      </c>
      <c r="I16" s="51">
        <f t="shared" si="2"/>
        <v>0</v>
      </c>
      <c r="J16" s="6"/>
    </row>
    <row r="17" spans="1:10" ht="27.6" x14ac:dyDescent="0.25">
      <c r="A17" s="48">
        <v>78</v>
      </c>
      <c r="B17" s="126" t="s">
        <v>308</v>
      </c>
      <c r="C17" s="24">
        <v>100</v>
      </c>
      <c r="D17" s="25" t="s">
        <v>5</v>
      </c>
      <c r="E17" s="96" t="s">
        <v>3</v>
      </c>
      <c r="F17" s="124"/>
      <c r="G17" s="125">
        <f>C17*ROUND(F17,4)</f>
        <v>0</v>
      </c>
      <c r="H17" s="51">
        <f t="shared" si="1"/>
        <v>0</v>
      </c>
      <c r="I17" s="51">
        <f t="shared" si="2"/>
        <v>0</v>
      </c>
      <c r="J17" s="147" t="s">
        <v>3</v>
      </c>
    </row>
    <row r="18" spans="1:10" ht="27.6" x14ac:dyDescent="0.25">
      <c r="A18" s="48">
        <v>79</v>
      </c>
      <c r="B18" s="48" t="s">
        <v>307</v>
      </c>
      <c r="C18" s="24">
        <v>100</v>
      </c>
      <c r="D18" s="25" t="s">
        <v>5</v>
      </c>
      <c r="E18" s="96" t="s">
        <v>3</v>
      </c>
      <c r="F18" s="124"/>
      <c r="G18" s="125">
        <f>C18*ROUND(F18,4)</f>
        <v>0</v>
      </c>
      <c r="H18" s="51">
        <f t="shared" si="1"/>
        <v>0</v>
      </c>
      <c r="I18" s="51">
        <f t="shared" si="2"/>
        <v>0</v>
      </c>
      <c r="J18" s="147" t="s">
        <v>3</v>
      </c>
    </row>
    <row r="19" spans="1:10" x14ac:dyDescent="0.25">
      <c r="A19" s="48"/>
      <c r="B19" s="52" t="s">
        <v>639</v>
      </c>
      <c r="C19" s="95" t="s">
        <v>3</v>
      </c>
      <c r="D19" s="96" t="s">
        <v>3</v>
      </c>
      <c r="E19" s="96" t="s">
        <v>3</v>
      </c>
      <c r="F19" s="96" t="s">
        <v>3</v>
      </c>
      <c r="G19" s="43">
        <f>SUM(G8:G18)</f>
        <v>0</v>
      </c>
      <c r="H19" s="43">
        <f>SUM(H8:H18)</f>
        <v>0</v>
      </c>
      <c r="I19" s="43">
        <f>SUM(I8:I18)</f>
        <v>0</v>
      </c>
      <c r="J19" s="44">
        <f>SUM(J8:J18)</f>
        <v>0</v>
      </c>
    </row>
    <row r="20" spans="1:10" ht="13.95" customHeight="1" x14ac:dyDescent="0.25">
      <c r="A20" s="127" t="s">
        <v>640</v>
      </c>
      <c r="B20" s="128"/>
      <c r="C20" s="128"/>
      <c r="D20" s="128"/>
      <c r="E20" s="128"/>
      <c r="F20" s="128"/>
      <c r="G20" s="128"/>
      <c r="H20" s="128"/>
      <c r="I20" s="128"/>
      <c r="J20" s="128"/>
    </row>
    <row r="21" spans="1:10" ht="27.6" x14ac:dyDescent="0.25">
      <c r="A21" s="48">
        <v>80</v>
      </c>
      <c r="B21" s="126" t="s">
        <v>319</v>
      </c>
      <c r="C21" s="24">
        <v>1000</v>
      </c>
      <c r="D21" s="25" t="s">
        <v>5</v>
      </c>
      <c r="E21" s="96" t="s">
        <v>3</v>
      </c>
      <c r="F21" s="124"/>
      <c r="G21" s="51">
        <f>C21*ROUND(F21,4)</f>
        <v>0</v>
      </c>
      <c r="H21" s="51">
        <f>G21*0.095</f>
        <v>0</v>
      </c>
      <c r="I21" s="51">
        <f>+G21+H21</f>
        <v>0</v>
      </c>
      <c r="J21" s="147" t="s">
        <v>3</v>
      </c>
    </row>
    <row r="22" spans="1:10" ht="27.6" x14ac:dyDescent="0.25">
      <c r="A22" s="48">
        <v>81</v>
      </c>
      <c r="B22" s="126" t="s">
        <v>765</v>
      </c>
      <c r="C22" s="24">
        <v>400</v>
      </c>
      <c r="D22" s="25" t="s">
        <v>5</v>
      </c>
      <c r="E22" s="96" t="s">
        <v>3</v>
      </c>
      <c r="F22" s="124"/>
      <c r="G22" s="51">
        <f t="shared" ref="G22:G28" si="3">C22*ROUND(F22,4)</f>
        <v>0</v>
      </c>
      <c r="H22" s="51">
        <f t="shared" ref="H22:H28" si="4">G22*0.095</f>
        <v>0</v>
      </c>
      <c r="I22" s="51">
        <f t="shared" ref="I22:I28" si="5">+G22+H22</f>
        <v>0</v>
      </c>
      <c r="J22" s="147" t="s">
        <v>3</v>
      </c>
    </row>
    <row r="23" spans="1:10" x14ac:dyDescent="0.25">
      <c r="A23" s="48">
        <v>82</v>
      </c>
      <c r="B23" s="126" t="s">
        <v>320</v>
      </c>
      <c r="C23" s="24">
        <v>400</v>
      </c>
      <c r="D23" s="25" t="s">
        <v>5</v>
      </c>
      <c r="E23" s="96" t="s">
        <v>3</v>
      </c>
      <c r="F23" s="124"/>
      <c r="G23" s="51">
        <f>C23*ROUND(F23,4)</f>
        <v>0</v>
      </c>
      <c r="H23" s="51">
        <f>G23*0.095</f>
        <v>0</v>
      </c>
      <c r="I23" s="51">
        <f>+G23+H23</f>
        <v>0</v>
      </c>
      <c r="J23" s="147" t="s">
        <v>3</v>
      </c>
    </row>
    <row r="24" spans="1:10" ht="27.6" x14ac:dyDescent="0.25">
      <c r="A24" s="48">
        <v>83</v>
      </c>
      <c r="B24" s="126" t="s">
        <v>318</v>
      </c>
      <c r="C24" s="24">
        <v>4000</v>
      </c>
      <c r="D24" s="25" t="s">
        <v>5</v>
      </c>
      <c r="E24" s="96" t="s">
        <v>3</v>
      </c>
      <c r="F24" s="124"/>
      <c r="G24" s="51">
        <f t="shared" si="3"/>
        <v>0</v>
      </c>
      <c r="H24" s="51">
        <f t="shared" si="4"/>
        <v>0</v>
      </c>
      <c r="I24" s="51">
        <f t="shared" si="5"/>
        <v>0</v>
      </c>
      <c r="J24" s="147" t="s">
        <v>3</v>
      </c>
    </row>
    <row r="25" spans="1:10" ht="41.4" x14ac:dyDescent="0.25">
      <c r="A25" s="48">
        <v>84</v>
      </c>
      <c r="B25" s="126" t="s">
        <v>317</v>
      </c>
      <c r="C25" s="24">
        <v>9000</v>
      </c>
      <c r="D25" s="25" t="s">
        <v>5</v>
      </c>
      <c r="E25" s="96" t="s">
        <v>3</v>
      </c>
      <c r="F25" s="124"/>
      <c r="G25" s="51">
        <f>C25*ROUND(F25,4)</f>
        <v>0</v>
      </c>
      <c r="H25" s="51">
        <f t="shared" si="4"/>
        <v>0</v>
      </c>
      <c r="I25" s="51">
        <f t="shared" si="5"/>
        <v>0</v>
      </c>
      <c r="J25" s="147" t="s">
        <v>3</v>
      </c>
    </row>
    <row r="26" spans="1:10" x14ac:dyDescent="0.25">
      <c r="A26" s="48">
        <v>85</v>
      </c>
      <c r="B26" s="126" t="s">
        <v>722</v>
      </c>
      <c r="C26" s="24">
        <v>100</v>
      </c>
      <c r="D26" s="25" t="s">
        <v>5</v>
      </c>
      <c r="E26" s="96" t="s">
        <v>3</v>
      </c>
      <c r="F26" s="124"/>
      <c r="G26" s="51">
        <f>C26*ROUND(F26,4)</f>
        <v>0</v>
      </c>
      <c r="H26" s="51">
        <f t="shared" si="4"/>
        <v>0</v>
      </c>
      <c r="I26" s="51">
        <f t="shared" si="5"/>
        <v>0</v>
      </c>
      <c r="J26" s="6"/>
    </row>
    <row r="27" spans="1:10" x14ac:dyDescent="0.25">
      <c r="A27" s="48">
        <v>86</v>
      </c>
      <c r="B27" s="126" t="s">
        <v>723</v>
      </c>
      <c r="C27" s="24">
        <v>2750</v>
      </c>
      <c r="D27" s="25" t="s">
        <v>5</v>
      </c>
      <c r="E27" s="96" t="s">
        <v>3</v>
      </c>
      <c r="F27" s="124"/>
      <c r="G27" s="51">
        <f>C27*ROUND(F27,4)</f>
        <v>0</v>
      </c>
      <c r="H27" s="51">
        <f t="shared" si="4"/>
        <v>0</v>
      </c>
      <c r="I27" s="51">
        <f t="shared" si="5"/>
        <v>0</v>
      </c>
      <c r="J27" s="6"/>
    </row>
    <row r="28" spans="1:10" ht="21" customHeight="1" x14ac:dyDescent="0.25">
      <c r="A28" s="48">
        <v>87</v>
      </c>
      <c r="B28" s="126" t="s">
        <v>717</v>
      </c>
      <c r="C28" s="24">
        <v>2100</v>
      </c>
      <c r="D28" s="25" t="s">
        <v>5</v>
      </c>
      <c r="E28" s="96" t="s">
        <v>3</v>
      </c>
      <c r="F28" s="124"/>
      <c r="G28" s="51">
        <f t="shared" si="3"/>
        <v>0</v>
      </c>
      <c r="H28" s="51">
        <f t="shared" si="4"/>
        <v>0</v>
      </c>
      <c r="I28" s="51">
        <f t="shared" si="5"/>
        <v>0</v>
      </c>
      <c r="J28" s="6"/>
    </row>
    <row r="29" spans="1:10" x14ac:dyDescent="0.25">
      <c r="A29" s="48"/>
      <c r="B29" s="52" t="s">
        <v>125</v>
      </c>
      <c r="C29" s="95" t="s">
        <v>3</v>
      </c>
      <c r="D29" s="96" t="s">
        <v>3</v>
      </c>
      <c r="E29" s="96" t="s">
        <v>3</v>
      </c>
      <c r="F29" s="96" t="s">
        <v>3</v>
      </c>
      <c r="G29" s="43">
        <f>SUM(G21:G28)</f>
        <v>0</v>
      </c>
      <c r="H29" s="43">
        <f>SUM(H21:H28)</f>
        <v>0</v>
      </c>
      <c r="I29" s="43">
        <f>SUM(I21:I28)</f>
        <v>0</v>
      </c>
      <c r="J29" s="44">
        <f>SUM(J21:J28)</f>
        <v>0</v>
      </c>
    </row>
    <row r="30" spans="1:10" ht="13.95" customHeight="1" x14ac:dyDescent="0.25">
      <c r="A30" s="127" t="s">
        <v>641</v>
      </c>
      <c r="B30" s="21"/>
      <c r="C30" s="21"/>
      <c r="D30" s="21"/>
      <c r="E30" s="21"/>
      <c r="F30" s="21"/>
      <c r="G30" s="21"/>
      <c r="H30" s="21"/>
      <c r="I30" s="21"/>
      <c r="J30" s="21"/>
    </row>
    <row r="31" spans="1:10" ht="64.5" customHeight="1" x14ac:dyDescent="0.25">
      <c r="A31" s="48">
        <v>88</v>
      </c>
      <c r="B31" s="129" t="s">
        <v>309</v>
      </c>
      <c r="C31" s="24">
        <v>90</v>
      </c>
      <c r="D31" s="25" t="s">
        <v>5</v>
      </c>
      <c r="E31" s="125"/>
      <c r="F31" s="124"/>
      <c r="G31" s="51">
        <f>C31*ROUND(F31,4)</f>
        <v>0</v>
      </c>
      <c r="H31" s="51">
        <f>G31*0.095</f>
        <v>0</v>
      </c>
      <c r="I31" s="51">
        <f>+G31+H31</f>
        <v>0</v>
      </c>
      <c r="J31" s="6"/>
    </row>
    <row r="32" spans="1:10" ht="48" customHeight="1" x14ac:dyDescent="0.25">
      <c r="A32" s="48">
        <v>89</v>
      </c>
      <c r="B32" s="48" t="s">
        <v>99</v>
      </c>
      <c r="C32" s="24">
        <v>600</v>
      </c>
      <c r="D32" s="25" t="s">
        <v>5</v>
      </c>
      <c r="E32" s="125"/>
      <c r="F32" s="124"/>
      <c r="G32" s="51">
        <f t="shared" ref="G32:G47" si="6">C32*ROUND(F32,4)</f>
        <v>0</v>
      </c>
      <c r="H32" s="51">
        <f t="shared" ref="H32:H47" si="7">G32*0.095</f>
        <v>0</v>
      </c>
      <c r="I32" s="51">
        <f t="shared" ref="I32:I47" si="8">+G32+H32</f>
        <v>0</v>
      </c>
      <c r="J32" s="6"/>
    </row>
    <row r="33" spans="1:10" ht="35.25" customHeight="1" x14ac:dyDescent="0.25">
      <c r="A33" s="48">
        <v>90</v>
      </c>
      <c r="B33" s="48" t="s">
        <v>234</v>
      </c>
      <c r="C33" s="24">
        <v>100</v>
      </c>
      <c r="D33" s="25" t="s">
        <v>5</v>
      </c>
      <c r="E33" s="125"/>
      <c r="F33" s="124"/>
      <c r="G33" s="51">
        <f t="shared" si="6"/>
        <v>0</v>
      </c>
      <c r="H33" s="51">
        <f t="shared" si="7"/>
        <v>0</v>
      </c>
      <c r="I33" s="51">
        <f t="shared" si="8"/>
        <v>0</v>
      </c>
      <c r="J33" s="6"/>
    </row>
    <row r="34" spans="1:10" x14ac:dyDescent="0.25">
      <c r="A34" s="48">
        <v>91</v>
      </c>
      <c r="B34" s="48" t="s">
        <v>899</v>
      </c>
      <c r="C34" s="24">
        <v>50</v>
      </c>
      <c r="D34" s="25" t="s">
        <v>5</v>
      </c>
      <c r="E34" s="125"/>
      <c r="F34" s="124"/>
      <c r="G34" s="51">
        <f t="shared" si="6"/>
        <v>0</v>
      </c>
      <c r="H34" s="51">
        <f t="shared" si="7"/>
        <v>0</v>
      </c>
      <c r="I34" s="51">
        <f t="shared" si="8"/>
        <v>0</v>
      </c>
      <c r="J34" s="6"/>
    </row>
    <row r="35" spans="1:10" x14ac:dyDescent="0.25">
      <c r="A35" s="48">
        <v>92</v>
      </c>
      <c r="B35" s="48" t="s">
        <v>145</v>
      </c>
      <c r="C35" s="24">
        <v>50</v>
      </c>
      <c r="D35" s="25" t="s">
        <v>5</v>
      </c>
      <c r="E35" s="125"/>
      <c r="F35" s="124"/>
      <c r="G35" s="51">
        <f t="shared" si="6"/>
        <v>0</v>
      </c>
      <c r="H35" s="51">
        <f t="shared" si="7"/>
        <v>0</v>
      </c>
      <c r="I35" s="51">
        <f t="shared" si="8"/>
        <v>0</v>
      </c>
      <c r="J35" s="6"/>
    </row>
    <row r="36" spans="1:10" ht="55.2" x14ac:dyDescent="0.25">
      <c r="A36" s="48">
        <v>93</v>
      </c>
      <c r="B36" s="48" t="s">
        <v>349</v>
      </c>
      <c r="C36" s="24">
        <v>20</v>
      </c>
      <c r="D36" s="25" t="s">
        <v>5</v>
      </c>
      <c r="E36" s="125"/>
      <c r="F36" s="124"/>
      <c r="G36" s="51">
        <f t="shared" si="6"/>
        <v>0</v>
      </c>
      <c r="H36" s="51">
        <f t="shared" si="7"/>
        <v>0</v>
      </c>
      <c r="I36" s="51">
        <f t="shared" si="8"/>
        <v>0</v>
      </c>
      <c r="J36" s="6"/>
    </row>
    <row r="37" spans="1:10" ht="41.4" x14ac:dyDescent="0.25">
      <c r="A37" s="48">
        <v>94</v>
      </c>
      <c r="B37" s="48" t="s">
        <v>232</v>
      </c>
      <c r="C37" s="24">
        <v>540</v>
      </c>
      <c r="D37" s="25" t="s">
        <v>5</v>
      </c>
      <c r="E37" s="125"/>
      <c r="F37" s="124"/>
      <c r="G37" s="51">
        <f>C37*ROUND(F37,4)</f>
        <v>0</v>
      </c>
      <c r="H37" s="51">
        <f t="shared" si="7"/>
        <v>0</v>
      </c>
      <c r="I37" s="51">
        <f t="shared" si="8"/>
        <v>0</v>
      </c>
      <c r="J37" s="6"/>
    </row>
    <row r="38" spans="1:10" ht="27.6" x14ac:dyDescent="0.25">
      <c r="A38" s="48">
        <v>95</v>
      </c>
      <c r="B38" s="126" t="s">
        <v>233</v>
      </c>
      <c r="C38" s="24">
        <v>100</v>
      </c>
      <c r="D38" s="25" t="s">
        <v>5</v>
      </c>
      <c r="E38" s="125"/>
      <c r="F38" s="124"/>
      <c r="G38" s="51">
        <f t="shared" si="6"/>
        <v>0</v>
      </c>
      <c r="H38" s="51">
        <f t="shared" si="7"/>
        <v>0</v>
      </c>
      <c r="I38" s="51">
        <f t="shared" si="8"/>
        <v>0</v>
      </c>
      <c r="J38" s="6"/>
    </row>
    <row r="39" spans="1:10" x14ac:dyDescent="0.25">
      <c r="A39" s="48">
        <v>96</v>
      </c>
      <c r="B39" s="129" t="s">
        <v>903</v>
      </c>
      <c r="C39" s="24">
        <v>50</v>
      </c>
      <c r="D39" s="25" t="s">
        <v>5</v>
      </c>
      <c r="E39" s="125"/>
      <c r="F39" s="124"/>
      <c r="G39" s="51">
        <f t="shared" si="6"/>
        <v>0</v>
      </c>
      <c r="H39" s="51">
        <f t="shared" si="7"/>
        <v>0</v>
      </c>
      <c r="I39" s="51">
        <f t="shared" si="8"/>
        <v>0</v>
      </c>
      <c r="J39" s="6"/>
    </row>
    <row r="40" spans="1:10" x14ac:dyDescent="0.25">
      <c r="A40" s="48">
        <v>97</v>
      </c>
      <c r="B40" s="129" t="s">
        <v>147</v>
      </c>
      <c r="C40" s="24">
        <v>210</v>
      </c>
      <c r="D40" s="25" t="s">
        <v>5</v>
      </c>
      <c r="E40" s="42"/>
      <c r="F40" s="124"/>
      <c r="G40" s="51">
        <f t="shared" si="6"/>
        <v>0</v>
      </c>
      <c r="H40" s="51">
        <f t="shared" si="7"/>
        <v>0</v>
      </c>
      <c r="I40" s="51">
        <f t="shared" si="8"/>
        <v>0</v>
      </c>
      <c r="J40" s="6"/>
    </row>
    <row r="41" spans="1:10" x14ac:dyDescent="0.25">
      <c r="A41" s="48">
        <v>98</v>
      </c>
      <c r="B41" s="129" t="s">
        <v>146</v>
      </c>
      <c r="C41" s="24">
        <v>114</v>
      </c>
      <c r="D41" s="25" t="s">
        <v>5</v>
      </c>
      <c r="E41" s="125"/>
      <c r="F41" s="124"/>
      <c r="G41" s="51">
        <f t="shared" si="6"/>
        <v>0</v>
      </c>
      <c r="H41" s="51">
        <f t="shared" si="7"/>
        <v>0</v>
      </c>
      <c r="I41" s="51">
        <f t="shared" si="8"/>
        <v>0</v>
      </c>
      <c r="J41" s="6"/>
    </row>
    <row r="42" spans="1:10" x14ac:dyDescent="0.25">
      <c r="A42" s="48">
        <v>99</v>
      </c>
      <c r="B42" s="48" t="s">
        <v>312</v>
      </c>
      <c r="C42" s="24">
        <v>60</v>
      </c>
      <c r="D42" s="25" t="s">
        <v>5</v>
      </c>
      <c r="E42" s="125"/>
      <c r="F42" s="124"/>
      <c r="G42" s="51">
        <f t="shared" si="6"/>
        <v>0</v>
      </c>
      <c r="H42" s="51">
        <f t="shared" si="7"/>
        <v>0</v>
      </c>
      <c r="I42" s="51">
        <f t="shared" si="8"/>
        <v>0</v>
      </c>
      <c r="J42" s="6"/>
    </row>
    <row r="43" spans="1:10" x14ac:dyDescent="0.25">
      <c r="A43" s="48">
        <v>100</v>
      </c>
      <c r="B43" s="48" t="s">
        <v>311</v>
      </c>
      <c r="C43" s="24">
        <v>10</v>
      </c>
      <c r="D43" s="25" t="s">
        <v>5</v>
      </c>
      <c r="E43" s="125"/>
      <c r="F43" s="124"/>
      <c r="G43" s="51">
        <f t="shared" si="6"/>
        <v>0</v>
      </c>
      <c r="H43" s="51">
        <f t="shared" si="7"/>
        <v>0</v>
      </c>
      <c r="I43" s="51">
        <f t="shared" si="8"/>
        <v>0</v>
      </c>
      <c r="J43" s="6"/>
    </row>
    <row r="44" spans="1:10" x14ac:dyDescent="0.25">
      <c r="A44" s="48">
        <v>101</v>
      </c>
      <c r="B44" s="48" t="s">
        <v>900</v>
      </c>
      <c r="C44" s="24">
        <v>60</v>
      </c>
      <c r="D44" s="25" t="s">
        <v>5</v>
      </c>
      <c r="E44" s="125"/>
      <c r="F44" s="124"/>
      <c r="G44" s="51">
        <f t="shared" si="6"/>
        <v>0</v>
      </c>
      <c r="H44" s="51">
        <f t="shared" si="7"/>
        <v>0</v>
      </c>
      <c r="I44" s="51">
        <f t="shared" si="8"/>
        <v>0</v>
      </c>
      <c r="J44" s="6"/>
    </row>
    <row r="45" spans="1:10" x14ac:dyDescent="0.25">
      <c r="A45" s="48">
        <v>102</v>
      </c>
      <c r="B45" s="129" t="s">
        <v>310</v>
      </c>
      <c r="C45" s="24">
        <v>20</v>
      </c>
      <c r="D45" s="25" t="s">
        <v>5</v>
      </c>
      <c r="E45" s="125"/>
      <c r="F45" s="124"/>
      <c r="G45" s="51">
        <f>C45*ROUND(F45,4)</f>
        <v>0</v>
      </c>
      <c r="H45" s="51">
        <f t="shared" si="7"/>
        <v>0</v>
      </c>
      <c r="I45" s="51">
        <f t="shared" si="8"/>
        <v>0</v>
      </c>
      <c r="J45" s="6"/>
    </row>
    <row r="46" spans="1:10" x14ac:dyDescent="0.25">
      <c r="A46" s="48">
        <v>103</v>
      </c>
      <c r="B46" s="129" t="s">
        <v>901</v>
      </c>
      <c r="C46" s="24">
        <v>20</v>
      </c>
      <c r="D46" s="25" t="s">
        <v>5</v>
      </c>
      <c r="E46" s="125"/>
      <c r="F46" s="124"/>
      <c r="G46" s="51">
        <f>C46*ROUND(F46,4)</f>
        <v>0</v>
      </c>
      <c r="H46" s="51">
        <f t="shared" si="7"/>
        <v>0</v>
      </c>
      <c r="I46" s="51">
        <f t="shared" si="8"/>
        <v>0</v>
      </c>
      <c r="J46" s="6"/>
    </row>
    <row r="47" spans="1:10" x14ac:dyDescent="0.25">
      <c r="A47" s="48">
        <v>104</v>
      </c>
      <c r="B47" s="48" t="s">
        <v>902</v>
      </c>
      <c r="C47" s="24">
        <v>100</v>
      </c>
      <c r="D47" s="25" t="s">
        <v>5</v>
      </c>
      <c r="E47" s="125"/>
      <c r="F47" s="124"/>
      <c r="G47" s="51">
        <f t="shared" si="6"/>
        <v>0</v>
      </c>
      <c r="H47" s="51">
        <f t="shared" si="7"/>
        <v>0</v>
      </c>
      <c r="I47" s="51">
        <f t="shared" si="8"/>
        <v>0</v>
      </c>
      <c r="J47" s="6"/>
    </row>
    <row r="48" spans="1:10" x14ac:dyDescent="0.25">
      <c r="A48" s="48"/>
      <c r="B48" s="52" t="s">
        <v>126</v>
      </c>
      <c r="C48" s="95" t="s">
        <v>3</v>
      </c>
      <c r="D48" s="96" t="s">
        <v>3</v>
      </c>
      <c r="E48" s="96" t="s">
        <v>3</v>
      </c>
      <c r="F48" s="54"/>
      <c r="G48" s="43">
        <f>SUM(G31:G47)</f>
        <v>0</v>
      </c>
      <c r="H48" s="43">
        <f>SUM(H31:H47)</f>
        <v>0</v>
      </c>
      <c r="I48" s="43">
        <f>SUM(I31:I47)</f>
        <v>0</v>
      </c>
      <c r="J48" s="44">
        <f>SUM(J31:J47)</f>
        <v>0</v>
      </c>
    </row>
    <row r="49" spans="1:10" ht="13.95" customHeight="1" x14ac:dyDescent="0.25">
      <c r="A49" s="130" t="s">
        <v>642</v>
      </c>
      <c r="B49" s="131"/>
      <c r="C49" s="131"/>
      <c r="D49" s="131"/>
      <c r="E49" s="131"/>
      <c r="F49" s="131"/>
      <c r="G49" s="131"/>
      <c r="H49" s="131"/>
      <c r="I49" s="131"/>
      <c r="J49" s="131"/>
    </row>
    <row r="50" spans="1:10" x14ac:dyDescent="0.25">
      <c r="A50" s="48">
        <v>105</v>
      </c>
      <c r="B50" s="132" t="s">
        <v>907</v>
      </c>
      <c r="C50" s="24">
        <v>200</v>
      </c>
      <c r="D50" s="25" t="s">
        <v>5</v>
      </c>
      <c r="E50" s="125"/>
      <c r="F50" s="124"/>
      <c r="G50" s="51">
        <f>C50*ROUND(F50,4)</f>
        <v>0</v>
      </c>
      <c r="H50" s="51">
        <f>G50*0.095</f>
        <v>0</v>
      </c>
      <c r="I50" s="51">
        <f>+G50+H50</f>
        <v>0</v>
      </c>
      <c r="J50" s="6"/>
    </row>
    <row r="51" spans="1:10" x14ac:dyDescent="0.25">
      <c r="A51" s="48">
        <v>106</v>
      </c>
      <c r="B51" s="133" t="s">
        <v>908</v>
      </c>
      <c r="C51" s="24">
        <v>20</v>
      </c>
      <c r="D51" s="25" t="s">
        <v>5</v>
      </c>
      <c r="E51" s="125"/>
      <c r="F51" s="124"/>
      <c r="G51" s="51">
        <f t="shared" ref="G51:G54" si="9">C51*ROUND(F51,4)</f>
        <v>0</v>
      </c>
      <c r="H51" s="51">
        <f t="shared" ref="H51:H54" si="10">G51*0.095</f>
        <v>0</v>
      </c>
      <c r="I51" s="51">
        <f t="shared" ref="I51:I54" si="11">+G51+H51</f>
        <v>0</v>
      </c>
      <c r="J51" s="6"/>
    </row>
    <row r="52" spans="1:10" ht="27.6" x14ac:dyDescent="0.25">
      <c r="A52" s="48">
        <v>107</v>
      </c>
      <c r="B52" s="133" t="s">
        <v>909</v>
      </c>
      <c r="C52" s="24">
        <v>200</v>
      </c>
      <c r="D52" s="25" t="s">
        <v>5</v>
      </c>
      <c r="E52" s="42"/>
      <c r="F52" s="124"/>
      <c r="G52" s="51">
        <f t="shared" si="9"/>
        <v>0</v>
      </c>
      <c r="H52" s="51">
        <f t="shared" si="10"/>
        <v>0</v>
      </c>
      <c r="I52" s="51">
        <f t="shared" si="11"/>
        <v>0</v>
      </c>
      <c r="J52" s="6"/>
    </row>
    <row r="53" spans="1:10" ht="27.6" x14ac:dyDescent="0.25">
      <c r="A53" s="48">
        <v>108</v>
      </c>
      <c r="B53" s="132" t="s">
        <v>910</v>
      </c>
      <c r="C53" s="24">
        <v>100</v>
      </c>
      <c r="D53" s="25" t="s">
        <v>5</v>
      </c>
      <c r="E53" s="125"/>
      <c r="F53" s="124"/>
      <c r="G53" s="51">
        <f t="shared" si="9"/>
        <v>0</v>
      </c>
      <c r="H53" s="51">
        <f t="shared" si="10"/>
        <v>0</v>
      </c>
      <c r="I53" s="51">
        <f t="shared" si="11"/>
        <v>0</v>
      </c>
      <c r="J53" s="6"/>
    </row>
    <row r="54" spans="1:10" x14ac:dyDescent="0.25">
      <c r="A54" s="48">
        <v>109</v>
      </c>
      <c r="B54" s="133" t="s">
        <v>906</v>
      </c>
      <c r="C54" s="24">
        <v>180</v>
      </c>
      <c r="D54" s="25" t="s">
        <v>5</v>
      </c>
      <c r="E54" s="125"/>
      <c r="F54" s="124"/>
      <c r="G54" s="51">
        <f t="shared" si="9"/>
        <v>0</v>
      </c>
      <c r="H54" s="51">
        <f t="shared" si="10"/>
        <v>0</v>
      </c>
      <c r="I54" s="51">
        <f t="shared" si="11"/>
        <v>0</v>
      </c>
      <c r="J54" s="6"/>
    </row>
    <row r="55" spans="1:10" x14ac:dyDescent="0.25">
      <c r="A55" s="48"/>
      <c r="B55" s="52" t="s">
        <v>127</v>
      </c>
      <c r="C55" s="95" t="s">
        <v>3</v>
      </c>
      <c r="D55" s="96" t="s">
        <v>3</v>
      </c>
      <c r="E55" s="96" t="s">
        <v>3</v>
      </c>
      <c r="F55" s="96" t="s">
        <v>3</v>
      </c>
      <c r="G55" s="43">
        <f>SUM(G50:G54)</f>
        <v>0</v>
      </c>
      <c r="H55" s="43">
        <f>SUM(H50:H54)</f>
        <v>0</v>
      </c>
      <c r="I55" s="43">
        <f>SUM(I50:I54)</f>
        <v>0</v>
      </c>
      <c r="J55" s="44">
        <f>SUM(J50:J54)</f>
        <v>0</v>
      </c>
    </row>
    <row r="56" spans="1:10" x14ac:dyDescent="0.25">
      <c r="A56" s="130" t="s">
        <v>643</v>
      </c>
      <c r="B56" s="131"/>
      <c r="C56" s="131"/>
      <c r="D56" s="131"/>
      <c r="E56" s="131"/>
      <c r="F56" s="131"/>
      <c r="G56" s="131"/>
      <c r="H56" s="131"/>
      <c r="I56" s="131"/>
      <c r="J56" s="131"/>
    </row>
    <row r="57" spans="1:10" ht="27.6" x14ac:dyDescent="0.25">
      <c r="A57" s="48">
        <v>110</v>
      </c>
      <c r="B57" s="134" t="s">
        <v>322</v>
      </c>
      <c r="C57" s="24">
        <v>780</v>
      </c>
      <c r="D57" s="32" t="s">
        <v>5</v>
      </c>
      <c r="E57" s="125"/>
      <c r="F57" s="124"/>
      <c r="G57" s="51">
        <f>C57*ROUND(F57,4)</f>
        <v>0</v>
      </c>
      <c r="H57" s="51">
        <f>G57*0.095</f>
        <v>0</v>
      </c>
      <c r="I57" s="51">
        <f>+G57+H57</f>
        <v>0</v>
      </c>
      <c r="J57" s="148" t="s">
        <v>3</v>
      </c>
    </row>
    <row r="58" spans="1:10" ht="41.4" x14ac:dyDescent="0.25">
      <c r="A58" s="48">
        <v>111</v>
      </c>
      <c r="B58" s="133" t="s">
        <v>321</v>
      </c>
      <c r="C58" s="24">
        <v>360</v>
      </c>
      <c r="D58" s="25" t="s">
        <v>5</v>
      </c>
      <c r="E58" s="42"/>
      <c r="F58" s="124"/>
      <c r="G58" s="51">
        <f t="shared" ref="G58:G65" si="12">C58*ROUND(F58,4)</f>
        <v>0</v>
      </c>
      <c r="H58" s="51">
        <f t="shared" ref="H58:H65" si="13">G58*0.095</f>
        <v>0</v>
      </c>
      <c r="I58" s="51">
        <f t="shared" ref="I58:I65" si="14">+G58+H58</f>
        <v>0</v>
      </c>
      <c r="J58" s="148" t="s">
        <v>3</v>
      </c>
    </row>
    <row r="59" spans="1:10" x14ac:dyDescent="0.25">
      <c r="A59" s="48">
        <v>112</v>
      </c>
      <c r="B59" s="133" t="s">
        <v>919</v>
      </c>
      <c r="C59" s="24">
        <v>810</v>
      </c>
      <c r="D59" s="25" t="s">
        <v>5</v>
      </c>
      <c r="E59" s="125"/>
      <c r="F59" s="124"/>
      <c r="G59" s="51">
        <f t="shared" si="12"/>
        <v>0</v>
      </c>
      <c r="H59" s="51">
        <f t="shared" si="13"/>
        <v>0</v>
      </c>
      <c r="I59" s="51">
        <f t="shared" si="14"/>
        <v>0</v>
      </c>
      <c r="J59" s="148"/>
    </row>
    <row r="60" spans="1:10" ht="27.6" x14ac:dyDescent="0.25">
      <c r="A60" s="48">
        <v>113</v>
      </c>
      <c r="B60" s="133" t="s">
        <v>323</v>
      </c>
      <c r="C60" s="24">
        <v>600</v>
      </c>
      <c r="D60" s="25" t="s">
        <v>5</v>
      </c>
      <c r="E60" s="125"/>
      <c r="F60" s="124"/>
      <c r="G60" s="51">
        <f>C60*ROUND(F60,4)</f>
        <v>0</v>
      </c>
      <c r="H60" s="51">
        <f>G60*0.095</f>
        <v>0</v>
      </c>
      <c r="I60" s="51">
        <f>+G60+H60</f>
        <v>0</v>
      </c>
      <c r="J60" s="148" t="s">
        <v>3</v>
      </c>
    </row>
    <row r="61" spans="1:10" ht="27.6" x14ac:dyDescent="0.25">
      <c r="A61" s="48">
        <v>114</v>
      </c>
      <c r="B61" s="133" t="s">
        <v>324</v>
      </c>
      <c r="C61" s="24">
        <v>300</v>
      </c>
      <c r="D61" s="25" t="s">
        <v>5</v>
      </c>
      <c r="E61" s="125"/>
      <c r="F61" s="124"/>
      <c r="G61" s="51">
        <f>C61*ROUND(F61,4)</f>
        <v>0</v>
      </c>
      <c r="H61" s="51">
        <f>G61*0.095</f>
        <v>0</v>
      </c>
      <c r="I61" s="51">
        <f>+G61+H61</f>
        <v>0</v>
      </c>
      <c r="J61" s="148" t="s">
        <v>3</v>
      </c>
    </row>
    <row r="62" spans="1:10" x14ac:dyDescent="0.25">
      <c r="A62" s="48">
        <v>115</v>
      </c>
      <c r="B62" s="133" t="s">
        <v>920</v>
      </c>
      <c r="C62" s="24">
        <v>20</v>
      </c>
      <c r="D62" s="25" t="s">
        <v>5</v>
      </c>
      <c r="E62" s="125"/>
      <c r="F62" s="124"/>
      <c r="G62" s="51">
        <f>C62*ROUND(F62,4)</f>
        <v>0</v>
      </c>
      <c r="H62" s="51">
        <f>G62*0.095</f>
        <v>0</v>
      </c>
      <c r="I62" s="51">
        <f>+G62+H62</f>
        <v>0</v>
      </c>
      <c r="J62" s="135"/>
    </row>
    <row r="63" spans="1:10" x14ac:dyDescent="0.25">
      <c r="A63" s="48">
        <v>116</v>
      </c>
      <c r="B63" s="133" t="s">
        <v>904</v>
      </c>
      <c r="C63" s="24">
        <v>120</v>
      </c>
      <c r="D63" s="25" t="s">
        <v>5</v>
      </c>
      <c r="E63" s="125"/>
      <c r="F63" s="124"/>
      <c r="G63" s="51">
        <f>C63*ROUND(F63,4)</f>
        <v>0</v>
      </c>
      <c r="H63" s="51">
        <f>G63*0.095</f>
        <v>0</v>
      </c>
      <c r="I63" s="51">
        <f>+G63+H63</f>
        <v>0</v>
      </c>
      <c r="J63" s="135"/>
    </row>
    <row r="64" spans="1:10" ht="27.6" x14ac:dyDescent="0.25">
      <c r="A64" s="48">
        <v>117</v>
      </c>
      <c r="B64" s="133" t="s">
        <v>905</v>
      </c>
      <c r="C64" s="24">
        <v>60</v>
      </c>
      <c r="D64" s="25" t="s">
        <v>5</v>
      </c>
      <c r="E64" s="125"/>
      <c r="F64" s="124"/>
      <c r="G64" s="51">
        <f>C64*ROUND(F64,4)</f>
        <v>0</v>
      </c>
      <c r="H64" s="51">
        <f>G64*0.095</f>
        <v>0</v>
      </c>
      <c r="I64" s="51">
        <f>+G64+H64</f>
        <v>0</v>
      </c>
      <c r="J64" s="135"/>
    </row>
    <row r="65" spans="1:10" ht="16.5" customHeight="1" x14ac:dyDescent="0.25">
      <c r="A65" s="48">
        <v>118</v>
      </c>
      <c r="B65" s="133" t="s">
        <v>357</v>
      </c>
      <c r="C65" s="31">
        <v>600</v>
      </c>
      <c r="D65" s="32" t="s">
        <v>5</v>
      </c>
      <c r="E65" s="125"/>
      <c r="F65" s="124"/>
      <c r="G65" s="51">
        <f t="shared" si="12"/>
        <v>0</v>
      </c>
      <c r="H65" s="51">
        <f t="shared" si="13"/>
        <v>0</v>
      </c>
      <c r="I65" s="51">
        <f t="shared" si="14"/>
        <v>0</v>
      </c>
      <c r="J65" s="135"/>
    </row>
    <row r="66" spans="1:10" x14ac:dyDescent="0.25">
      <c r="A66" s="136"/>
      <c r="B66" s="52" t="s">
        <v>128</v>
      </c>
      <c r="C66" s="95" t="s">
        <v>3</v>
      </c>
      <c r="D66" s="96" t="s">
        <v>3</v>
      </c>
      <c r="E66" s="96" t="s">
        <v>3</v>
      </c>
      <c r="F66" s="96" t="s">
        <v>3</v>
      </c>
      <c r="G66" s="43">
        <f>SUM(G57:G65)</f>
        <v>0</v>
      </c>
      <c r="H66" s="43">
        <f>SUM(H57:H65)</f>
        <v>0</v>
      </c>
      <c r="I66" s="43">
        <f>SUM(I57:I65)</f>
        <v>0</v>
      </c>
      <c r="J66" s="44">
        <f>SUM(J57:J65)</f>
        <v>0</v>
      </c>
    </row>
    <row r="67" spans="1:10" ht="13.95" customHeight="1" x14ac:dyDescent="0.25">
      <c r="A67" s="127" t="s">
        <v>644</v>
      </c>
      <c r="B67" s="21"/>
      <c r="C67" s="21"/>
      <c r="D67" s="21"/>
      <c r="E67" s="21"/>
      <c r="F67" s="21"/>
      <c r="G67" s="21"/>
      <c r="H67" s="21"/>
      <c r="I67" s="21"/>
      <c r="J67" s="21"/>
    </row>
    <row r="68" spans="1:10" ht="27.6" x14ac:dyDescent="0.25">
      <c r="A68" s="48">
        <v>119</v>
      </c>
      <c r="B68" s="48" t="s">
        <v>315</v>
      </c>
      <c r="C68" s="24">
        <v>1250</v>
      </c>
      <c r="D68" s="25" t="s">
        <v>5</v>
      </c>
      <c r="E68" s="125"/>
      <c r="F68" s="124"/>
      <c r="G68" s="51">
        <f>C68*ROUND(F68,4)</f>
        <v>0</v>
      </c>
      <c r="H68" s="51">
        <f>G68*0.095</f>
        <v>0</v>
      </c>
      <c r="I68" s="51">
        <f>G68+H68</f>
        <v>0</v>
      </c>
      <c r="J68" s="96" t="s">
        <v>3</v>
      </c>
    </row>
    <row r="69" spans="1:10" ht="27.6" x14ac:dyDescent="0.25">
      <c r="A69" s="48">
        <v>120</v>
      </c>
      <c r="B69" s="137" t="s">
        <v>313</v>
      </c>
      <c r="C69" s="24">
        <v>100</v>
      </c>
      <c r="D69" s="25" t="s">
        <v>5</v>
      </c>
      <c r="E69" s="125"/>
      <c r="F69" s="124"/>
      <c r="G69" s="51">
        <f t="shared" ref="G69:G72" si="15">C69*ROUND(F69,4)</f>
        <v>0</v>
      </c>
      <c r="H69" s="51">
        <f t="shared" ref="H69:H72" si="16">G69*0.095</f>
        <v>0</v>
      </c>
      <c r="I69" s="51">
        <f t="shared" ref="I69:I72" si="17">G69+H69</f>
        <v>0</v>
      </c>
      <c r="J69" s="96" t="s">
        <v>3</v>
      </c>
    </row>
    <row r="70" spans="1:10" ht="27.6" x14ac:dyDescent="0.25">
      <c r="A70" s="48">
        <v>121</v>
      </c>
      <c r="B70" s="63" t="s">
        <v>316</v>
      </c>
      <c r="C70" s="24">
        <v>1800</v>
      </c>
      <c r="D70" s="25" t="s">
        <v>5</v>
      </c>
      <c r="E70" s="125"/>
      <c r="F70" s="124"/>
      <c r="G70" s="51">
        <f t="shared" si="15"/>
        <v>0</v>
      </c>
      <c r="H70" s="51">
        <f t="shared" si="16"/>
        <v>0</v>
      </c>
      <c r="I70" s="51">
        <f t="shared" si="17"/>
        <v>0</v>
      </c>
      <c r="J70" s="96" t="s">
        <v>3</v>
      </c>
    </row>
    <row r="71" spans="1:10" ht="27.6" x14ac:dyDescent="0.25">
      <c r="A71" s="48">
        <v>122</v>
      </c>
      <c r="B71" s="63" t="s">
        <v>684</v>
      </c>
      <c r="C71" s="24">
        <v>400</v>
      </c>
      <c r="D71" s="25" t="s">
        <v>5</v>
      </c>
      <c r="E71" s="125"/>
      <c r="F71" s="124"/>
      <c r="G71" s="51">
        <f>C71*ROUND(F71,4)</f>
        <v>0</v>
      </c>
      <c r="H71" s="51">
        <f>G71*0.095</f>
        <v>0</v>
      </c>
      <c r="I71" s="51">
        <f>+G71+H71</f>
        <v>0</v>
      </c>
      <c r="J71" s="96" t="s">
        <v>3</v>
      </c>
    </row>
    <row r="72" spans="1:10" ht="27.6" x14ac:dyDescent="0.25">
      <c r="A72" s="48">
        <v>123</v>
      </c>
      <c r="B72" s="137" t="s">
        <v>314</v>
      </c>
      <c r="C72" s="24">
        <v>300</v>
      </c>
      <c r="D72" s="25" t="s">
        <v>5</v>
      </c>
      <c r="E72" s="125"/>
      <c r="F72" s="124"/>
      <c r="G72" s="51">
        <f t="shared" si="15"/>
        <v>0</v>
      </c>
      <c r="H72" s="51">
        <f t="shared" si="16"/>
        <v>0</v>
      </c>
      <c r="I72" s="51">
        <f t="shared" si="17"/>
        <v>0</v>
      </c>
      <c r="J72" s="96" t="s">
        <v>3</v>
      </c>
    </row>
    <row r="73" spans="1:10" x14ac:dyDescent="0.25">
      <c r="A73" s="48"/>
      <c r="B73" s="52" t="s">
        <v>129</v>
      </c>
      <c r="C73" s="95" t="s">
        <v>3</v>
      </c>
      <c r="D73" s="96" t="s">
        <v>3</v>
      </c>
      <c r="E73" s="96" t="s">
        <v>3</v>
      </c>
      <c r="F73" s="96" t="s">
        <v>3</v>
      </c>
      <c r="G73" s="43">
        <f>SUM(G68:G72)</f>
        <v>0</v>
      </c>
      <c r="H73" s="43">
        <f>SUM(H68:H72)</f>
        <v>0</v>
      </c>
      <c r="I73" s="43">
        <f>SUM(I68:I72)</f>
        <v>0</v>
      </c>
      <c r="J73" s="96" t="s">
        <v>3</v>
      </c>
    </row>
    <row r="74" spans="1:10" ht="49.5" customHeight="1" x14ac:dyDescent="0.25">
      <c r="A74" s="138"/>
      <c r="B74" s="139"/>
      <c r="C74" s="9"/>
      <c r="D74" s="10"/>
    </row>
    <row r="75" spans="1:10" s="145" customFormat="1" x14ac:dyDescent="0.3">
      <c r="A75" s="140"/>
      <c r="B75" s="141"/>
      <c r="C75" s="142"/>
      <c r="D75" s="143"/>
      <c r="E75" s="144"/>
      <c r="F75" s="144"/>
      <c r="G75" s="144"/>
      <c r="H75" s="144"/>
      <c r="I75" s="144"/>
      <c r="J75" s="144"/>
    </row>
    <row r="76" spans="1:10" s="86" customFormat="1" ht="15" customHeight="1" x14ac:dyDescent="0.3">
      <c r="A76" s="70" t="s">
        <v>61</v>
      </c>
      <c r="B76" s="70"/>
      <c r="C76" s="70"/>
      <c r="D76" s="70"/>
      <c r="E76" s="70"/>
      <c r="F76" s="70"/>
      <c r="G76" s="70"/>
      <c r="H76" s="70"/>
      <c r="I76" s="70"/>
    </row>
    <row r="77" spans="1:10" s="86" customFormat="1" ht="23.25" customHeight="1" x14ac:dyDescent="0.3">
      <c r="A77" s="74" t="s">
        <v>62</v>
      </c>
      <c r="B77" s="74"/>
      <c r="C77" s="74"/>
      <c r="D77" s="74"/>
      <c r="E77" s="74"/>
      <c r="F77" s="74"/>
      <c r="G77" s="74"/>
      <c r="H77" s="74"/>
      <c r="I77" s="74"/>
    </row>
    <row r="78" spans="1:10" s="74" customFormat="1" ht="12.75" customHeight="1" x14ac:dyDescent="0.25">
      <c r="A78" s="74" t="s">
        <v>195</v>
      </c>
    </row>
    <row r="79" spans="1:10" s="79" customFormat="1" ht="12.75" customHeight="1" x14ac:dyDescent="0.25">
      <c r="A79" s="79" t="s">
        <v>293</v>
      </c>
    </row>
    <row r="80" spans="1:10" s="79" customFormat="1" ht="15" customHeight="1" x14ac:dyDescent="0.25">
      <c r="A80" s="79" t="s">
        <v>197</v>
      </c>
    </row>
    <row r="81" spans="1:13" s="79" customFormat="1" ht="15" customHeight="1" x14ac:dyDescent="0.25">
      <c r="A81" s="79" t="s">
        <v>198</v>
      </c>
    </row>
    <row r="82" spans="1:13" s="79" customFormat="1" ht="15" customHeight="1" x14ac:dyDescent="0.25">
      <c r="A82" s="79" t="s">
        <v>199</v>
      </c>
    </row>
    <row r="83" spans="1:13" s="112" customFormat="1" ht="13.2" customHeight="1" x14ac:dyDescent="0.25">
      <c r="A83" s="79" t="s">
        <v>200</v>
      </c>
      <c r="B83" s="79"/>
      <c r="C83" s="79"/>
      <c r="D83" s="79"/>
      <c r="E83" s="79"/>
      <c r="F83" s="79"/>
      <c r="G83" s="79"/>
      <c r="H83" s="79"/>
      <c r="I83" s="79"/>
    </row>
    <row r="84" spans="1:13" s="112" customFormat="1" ht="48.75" customHeight="1" x14ac:dyDescent="0.25">
      <c r="A84" s="79" t="s">
        <v>932</v>
      </c>
      <c r="B84" s="79"/>
      <c r="C84" s="79"/>
      <c r="D84" s="79"/>
      <c r="E84" s="79"/>
      <c r="F84" s="79"/>
      <c r="G84" s="79"/>
      <c r="H84" s="79"/>
      <c r="I84" s="79"/>
    </row>
    <row r="85" spans="1:13" s="112" customFormat="1" x14ac:dyDescent="0.25">
      <c r="A85" s="84"/>
      <c r="B85" s="84"/>
      <c r="C85" s="84"/>
      <c r="D85" s="84"/>
      <c r="E85" s="84"/>
      <c r="F85" s="84"/>
      <c r="G85" s="84"/>
      <c r="H85" s="84"/>
      <c r="I85" s="84"/>
    </row>
    <row r="86" spans="1:13" s="86" customFormat="1" ht="13.95" customHeight="1" x14ac:dyDescent="0.3"/>
    <row r="87" spans="1:13" ht="12.75" customHeight="1" x14ac:dyDescent="0.25">
      <c r="A87" s="138"/>
      <c r="B87" s="8"/>
      <c r="C87" s="8"/>
      <c r="D87" s="8"/>
      <c r="E87" s="8"/>
      <c r="F87" s="8"/>
      <c r="G87" s="8"/>
      <c r="H87" s="8"/>
      <c r="I87" s="8"/>
      <c r="J87" s="8"/>
    </row>
    <row r="88" spans="1:13" ht="12.75" customHeight="1" x14ac:dyDescent="0.25">
      <c r="A88" s="286"/>
      <c r="B88" s="286"/>
      <c r="C88" s="286"/>
      <c r="D88" s="286"/>
      <c r="E88" s="286"/>
      <c r="F88" s="286"/>
      <c r="G88" s="286"/>
      <c r="H88" s="286"/>
      <c r="I88" s="286"/>
      <c r="J88" s="286"/>
      <c r="K88" s="286"/>
      <c r="L88" s="286"/>
      <c r="M88" s="286"/>
    </row>
    <row r="89" spans="1:13" ht="12.75" customHeight="1" x14ac:dyDescent="0.25">
      <c r="A89" s="138"/>
      <c r="B89" s="89"/>
      <c r="C89" s="89"/>
      <c r="D89" s="89"/>
      <c r="E89" s="89"/>
      <c r="F89" s="89"/>
      <c r="G89" s="89"/>
      <c r="H89" s="89"/>
      <c r="I89" s="89"/>
      <c r="J89" s="89"/>
    </row>
    <row r="90" spans="1:13" ht="12.75" customHeight="1" x14ac:dyDescent="0.25">
      <c r="A90" s="138"/>
      <c r="B90" s="89"/>
      <c r="C90" s="89"/>
      <c r="D90" s="89"/>
      <c r="E90" s="89"/>
      <c r="F90" s="89"/>
      <c r="G90" s="89"/>
      <c r="H90" s="89"/>
      <c r="I90" s="89"/>
      <c r="J90" s="89"/>
    </row>
    <row r="91" spans="1:13" x14ac:dyDescent="0.25">
      <c r="A91" s="138"/>
      <c r="B91" s="139"/>
      <c r="C91" s="90"/>
      <c r="E91" s="12"/>
      <c r="F91" s="12"/>
      <c r="G91" s="12"/>
      <c r="H91" s="12"/>
      <c r="I91" s="12"/>
      <c r="J91" s="12"/>
    </row>
    <row r="92" spans="1:13" x14ac:dyDescent="0.25">
      <c r="A92" s="138"/>
      <c r="B92" s="118"/>
      <c r="C92" s="9"/>
      <c r="D92" s="10"/>
    </row>
    <row r="93" spans="1:13" x14ac:dyDescent="0.25">
      <c r="A93" s="7"/>
      <c r="B93" s="8"/>
      <c r="C93" s="8"/>
      <c r="D93" s="8"/>
      <c r="E93" s="8"/>
      <c r="F93" s="8"/>
      <c r="G93" s="8"/>
      <c r="H93" s="8"/>
      <c r="I93" s="8"/>
      <c r="J93" s="8"/>
    </row>
    <row r="94" spans="1:13" x14ac:dyDescent="0.25">
      <c r="A94" s="7"/>
      <c r="B94" s="8"/>
      <c r="C94" s="8"/>
      <c r="D94" s="8"/>
      <c r="E94" s="8"/>
      <c r="F94" s="8"/>
      <c r="G94" s="8"/>
      <c r="H94" s="8"/>
      <c r="I94" s="8"/>
      <c r="J94" s="8"/>
    </row>
    <row r="95" spans="1:13" x14ac:dyDescent="0.25">
      <c r="A95" s="7"/>
      <c r="B95" s="8"/>
      <c r="C95" s="8"/>
      <c r="D95" s="8"/>
      <c r="E95" s="8"/>
      <c r="F95" s="8"/>
      <c r="G95" s="8"/>
      <c r="H95" s="8"/>
      <c r="I95" s="8"/>
      <c r="J95" s="8"/>
    </row>
    <row r="96" spans="1:13" x14ac:dyDescent="0.25">
      <c r="A96" s="7"/>
      <c r="B96" s="89"/>
      <c r="C96" s="89"/>
      <c r="D96" s="89"/>
      <c r="E96" s="89"/>
      <c r="F96" s="89"/>
      <c r="G96" s="89"/>
      <c r="H96" s="89"/>
      <c r="I96" s="89"/>
      <c r="J96" s="89"/>
    </row>
    <row r="97" spans="1:10" x14ac:dyDescent="0.25">
      <c r="A97" s="7"/>
      <c r="B97" s="139"/>
      <c r="E97" s="12"/>
      <c r="F97" s="12"/>
      <c r="G97" s="12"/>
      <c r="H97" s="12"/>
      <c r="I97" s="12"/>
      <c r="J97" s="12"/>
    </row>
    <row r="98" spans="1:10" x14ac:dyDescent="0.25">
      <c r="A98" s="7"/>
      <c r="B98" s="118"/>
      <c r="C98" s="10"/>
      <c r="D98" s="10"/>
    </row>
    <row r="99" spans="1:10" x14ac:dyDescent="0.25">
      <c r="A99" s="7"/>
      <c r="B99" s="118"/>
      <c r="C99" s="10"/>
      <c r="D99" s="10"/>
      <c r="E99" s="7"/>
      <c r="F99" s="7"/>
      <c r="G99" s="7"/>
      <c r="H99" s="7"/>
      <c r="I99" s="7"/>
      <c r="J99" s="7"/>
    </row>
    <row r="100" spans="1:10" x14ac:dyDescent="0.25">
      <c r="A100" s="7"/>
      <c r="B100" s="118"/>
      <c r="C100" s="10"/>
      <c r="D100" s="10"/>
      <c r="E100" s="7"/>
      <c r="F100" s="7"/>
      <c r="G100" s="7"/>
      <c r="H100" s="7"/>
      <c r="I100" s="7"/>
      <c r="J100" s="7"/>
    </row>
    <row r="101" spans="1:10" x14ac:dyDescent="0.25">
      <c r="E101" s="119"/>
      <c r="F101" s="119"/>
      <c r="G101" s="119"/>
      <c r="H101" s="119"/>
      <c r="I101" s="119"/>
      <c r="J101" s="119"/>
    </row>
    <row r="102" spans="1:10" x14ac:dyDescent="0.25">
      <c r="E102" s="119"/>
      <c r="F102" s="119"/>
      <c r="G102" s="119"/>
      <c r="H102" s="119"/>
      <c r="I102" s="119"/>
      <c r="J102" s="119"/>
    </row>
    <row r="103" spans="1:10" x14ac:dyDescent="0.25">
      <c r="E103" s="119"/>
      <c r="F103" s="119"/>
      <c r="G103" s="119"/>
      <c r="H103" s="119"/>
      <c r="I103" s="119"/>
      <c r="J103" s="119"/>
    </row>
    <row r="104" spans="1:10" x14ac:dyDescent="0.25">
      <c r="E104" s="119"/>
      <c r="F104" s="119"/>
      <c r="G104" s="119"/>
      <c r="H104" s="119"/>
      <c r="I104" s="119"/>
      <c r="J104" s="119"/>
    </row>
  </sheetData>
  <sheetProtection algorithmName="SHA-512" hashValue="GcNuCcNaCuKQHFDW2MdR+A+aJ/FhRlHqL2hjOOvPClxsuiU1z6PsVSYPMZe0mWoDKsyKsSOq6R9jZx4FPcsuhw==" saltValue="3NGf8Y9NW2URHri2FOrOhQ==" spinCount="100000" sheet="1" objects="1" scenarios="1" selectLockedCells="1"/>
  <sortState ref="B70:B73">
    <sortCondition ref="B70:B73"/>
  </sortState>
  <mergeCells count="1">
    <mergeCell ref="A88:M88"/>
  </mergeCells>
  <phoneticPr fontId="2" type="noConversion"/>
  <dataValidations count="2">
    <dataValidation type="whole" operator="equal" allowBlank="1" showInputMessage="1" showErrorMessage="1" sqref="J50:J54 J31:J47 J13:J16 J9 J59 J62:J65" xr:uid="{00000000-0002-0000-0200-000000000000}">
      <formula1>1</formula1>
    </dataValidation>
    <dataValidation type="custom" operator="equal" allowBlank="1" showInputMessage="1" showErrorMessage="1" sqref="J8 J10:J12 J17:J18 J57:J58 J60:J61" xr:uid="{00000000-0002-0000-0200-000001000000}">
      <formula1>1</formula1>
    </dataValidation>
  </dataValidations>
  <pageMargins left="0.74803149606299213" right="0.74803149606299213" top="0.98425196850393704" bottom="0.98425196850393704" header="0" footer="0"/>
  <pageSetup paperSize="9" scale="73" orientation="landscape" r:id="rId1"/>
  <headerFooter alignWithMargins="0"/>
  <rowBreaks count="2" manualBreakCount="2">
    <brk id="48" max="9" man="1"/>
    <brk id="7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O74"/>
  <sheetViews>
    <sheetView zoomScaleNormal="100" zoomScaleSheetLayoutView="100" workbookViewId="0">
      <pane ySplit="6" topLeftCell="A7" activePane="bottomLeft" state="frozen"/>
      <selection pane="bottomLeft"/>
    </sheetView>
  </sheetViews>
  <sheetFormatPr defaultColWidth="9.33203125" defaultRowHeight="13.8" x14ac:dyDescent="0.25"/>
  <cols>
    <col min="1" max="1" width="5.33203125" style="119" customWidth="1"/>
    <col min="2" max="2" width="40.44140625" style="119" customWidth="1"/>
    <col min="3" max="3" width="8.5546875" style="119" customWidth="1"/>
    <col min="4" max="4" width="7.44140625" style="119" customWidth="1"/>
    <col min="5" max="5" width="15.6640625" style="119" customWidth="1"/>
    <col min="6" max="6" width="12.44140625" style="119" customWidth="1"/>
    <col min="7" max="7" width="12.33203125" style="119" customWidth="1"/>
    <col min="8" max="8" width="9.6640625" style="119" customWidth="1"/>
    <col min="9" max="9" width="12.33203125" style="119" customWidth="1"/>
    <col min="10" max="10" width="10.6640625" style="119" customWidth="1"/>
    <col min="11" max="11" width="9.33203125" style="119"/>
    <col min="12" max="12" width="9.33203125" style="268"/>
    <col min="13" max="13" width="0" style="7" hidden="1" customWidth="1"/>
    <col min="14" max="15" width="9.33203125" style="7"/>
    <col min="16" max="16384" width="9.33203125" style="119"/>
  </cols>
  <sheetData>
    <row r="1" spans="1:15" s="7" customFormat="1" x14ac:dyDescent="0.25">
      <c r="A1" s="7" t="s">
        <v>6</v>
      </c>
      <c r="B1" s="8"/>
      <c r="C1" s="9"/>
      <c r="D1" s="10"/>
      <c r="E1" s="11" t="s">
        <v>930</v>
      </c>
      <c r="F1" s="12"/>
      <c r="G1" s="12"/>
      <c r="H1" s="12"/>
      <c r="I1" s="12"/>
      <c r="J1" s="12"/>
      <c r="L1" s="267"/>
    </row>
    <row r="2" spans="1:15" s="7" customFormat="1" x14ac:dyDescent="0.25">
      <c r="B2" s="8"/>
      <c r="C2" s="9"/>
      <c r="D2" s="10"/>
      <c r="E2" s="11"/>
      <c r="F2" s="12"/>
      <c r="G2" s="12"/>
      <c r="H2" s="12"/>
      <c r="I2" s="12"/>
      <c r="J2" s="12"/>
      <c r="L2" s="268"/>
    </row>
    <row r="3" spans="1:15" x14ac:dyDescent="0.25">
      <c r="A3" s="14" t="s">
        <v>115</v>
      </c>
      <c r="B3" s="14"/>
      <c r="C3" s="14"/>
      <c r="D3" s="14"/>
      <c r="E3" s="14"/>
      <c r="F3" s="14"/>
      <c r="G3" s="14"/>
      <c r="H3" s="14"/>
      <c r="I3" s="14"/>
    </row>
    <row r="4" spans="1:15" x14ac:dyDescent="0.25">
      <c r="A4" s="7"/>
      <c r="B4" s="8"/>
      <c r="C4" s="10"/>
      <c r="D4" s="10"/>
      <c r="E4" s="7"/>
      <c r="F4" s="7"/>
      <c r="G4" s="7"/>
      <c r="H4" s="7"/>
      <c r="I4" s="7"/>
    </row>
    <row r="5" spans="1:15" s="8" customFormat="1" ht="52.8" x14ac:dyDescent="0.25">
      <c r="A5" s="16" t="s">
        <v>2</v>
      </c>
      <c r="B5" s="16" t="s">
        <v>0</v>
      </c>
      <c r="C5" s="17" t="s">
        <v>1</v>
      </c>
      <c r="D5" s="17" t="s">
        <v>98</v>
      </c>
      <c r="E5" s="18" t="s">
        <v>4</v>
      </c>
      <c r="F5" s="18" t="s">
        <v>94</v>
      </c>
      <c r="G5" s="18" t="s">
        <v>95</v>
      </c>
      <c r="H5" s="18" t="s">
        <v>96</v>
      </c>
      <c r="I5" s="18" t="s">
        <v>97</v>
      </c>
      <c r="J5" s="18" t="s">
        <v>204</v>
      </c>
      <c r="L5" s="269" t="s">
        <v>913</v>
      </c>
      <c r="M5" s="18" t="s">
        <v>912</v>
      </c>
      <c r="N5" s="18" t="s">
        <v>914</v>
      </c>
      <c r="O5" s="18" t="s">
        <v>915</v>
      </c>
    </row>
    <row r="6" spans="1:15" s="7" customFormat="1" ht="26.4" x14ac:dyDescent="0.25">
      <c r="A6" s="16">
        <v>1</v>
      </c>
      <c r="B6" s="16">
        <v>2</v>
      </c>
      <c r="C6" s="17">
        <v>3</v>
      </c>
      <c r="D6" s="17">
        <v>4</v>
      </c>
      <c r="E6" s="17">
        <v>5</v>
      </c>
      <c r="F6" s="17">
        <v>6</v>
      </c>
      <c r="G6" s="17" t="s">
        <v>58</v>
      </c>
      <c r="H6" s="18" t="s">
        <v>59</v>
      </c>
      <c r="I6" s="17" t="s">
        <v>60</v>
      </c>
      <c r="J6" s="17">
        <v>10</v>
      </c>
      <c r="L6" s="268"/>
    </row>
    <row r="7" spans="1:15" ht="16.5" customHeight="1" x14ac:dyDescent="0.25">
      <c r="A7" s="149" t="s">
        <v>645</v>
      </c>
      <c r="B7" s="150"/>
      <c r="C7" s="150"/>
      <c r="D7" s="150"/>
      <c r="E7" s="150"/>
      <c r="F7" s="150"/>
      <c r="G7" s="150"/>
      <c r="H7" s="150"/>
      <c r="I7" s="150"/>
      <c r="J7" s="150"/>
    </row>
    <row r="8" spans="1:15" ht="27.6" x14ac:dyDescent="0.25">
      <c r="A8" s="48">
        <v>124</v>
      </c>
      <c r="B8" s="48" t="s">
        <v>329</v>
      </c>
      <c r="C8" s="24">
        <v>2100</v>
      </c>
      <c r="D8" s="25" t="s">
        <v>5</v>
      </c>
      <c r="E8" s="125"/>
      <c r="F8" s="124"/>
      <c r="G8" s="125">
        <f>C8*ROUND(F8,4)</f>
        <v>0</v>
      </c>
      <c r="H8" s="125">
        <f>G8*0.095</f>
        <v>0</v>
      </c>
      <c r="I8" s="125">
        <f>+G8+H8</f>
        <v>0</v>
      </c>
      <c r="J8" s="151"/>
      <c r="L8" s="246"/>
      <c r="M8" s="27"/>
      <c r="N8" s="28">
        <f>M8</f>
        <v>0</v>
      </c>
      <c r="O8" s="28">
        <f>N8+(N8*0.095)</f>
        <v>0</v>
      </c>
    </row>
    <row r="9" spans="1:15" x14ac:dyDescent="0.25">
      <c r="A9" s="48">
        <v>125</v>
      </c>
      <c r="B9" s="48" t="s">
        <v>338</v>
      </c>
      <c r="C9" s="24">
        <v>20</v>
      </c>
      <c r="D9" s="25" t="s">
        <v>5</v>
      </c>
      <c r="E9" s="125"/>
      <c r="F9" s="124"/>
      <c r="G9" s="125">
        <f t="shared" ref="G9:G22" si="0">C9*ROUND(F9,4)</f>
        <v>0</v>
      </c>
      <c r="H9" s="125">
        <f t="shared" ref="H9:H22" si="1">G9*0.095</f>
        <v>0</v>
      </c>
      <c r="I9" s="125">
        <f t="shared" ref="I9:I22" si="2">+G9+H9</f>
        <v>0</v>
      </c>
      <c r="J9" s="151"/>
      <c r="L9" s="246"/>
      <c r="M9" s="27"/>
      <c r="N9" s="28">
        <f t="shared" ref="N9:N22" si="3">M9</f>
        <v>0</v>
      </c>
      <c r="O9" s="28">
        <f t="shared" ref="O9:O22" si="4">N9+(N9*0.095)</f>
        <v>0</v>
      </c>
    </row>
    <row r="10" spans="1:15" ht="67.5" customHeight="1" x14ac:dyDescent="0.25">
      <c r="A10" s="48">
        <v>126</v>
      </c>
      <c r="B10" s="48" t="s">
        <v>864</v>
      </c>
      <c r="C10" s="24">
        <v>20</v>
      </c>
      <c r="D10" s="25" t="s">
        <v>5</v>
      </c>
      <c r="E10" s="125"/>
      <c r="F10" s="124"/>
      <c r="G10" s="125">
        <f t="shared" si="0"/>
        <v>0</v>
      </c>
      <c r="H10" s="125">
        <f t="shared" si="1"/>
        <v>0</v>
      </c>
      <c r="I10" s="125">
        <f t="shared" si="2"/>
        <v>0</v>
      </c>
      <c r="J10" s="151"/>
      <c r="L10" s="246"/>
      <c r="M10" s="27"/>
      <c r="N10" s="28">
        <f t="shared" si="3"/>
        <v>0</v>
      </c>
      <c r="O10" s="28">
        <f t="shared" si="4"/>
        <v>0</v>
      </c>
    </row>
    <row r="11" spans="1:15" ht="39" customHeight="1" x14ac:dyDescent="0.25">
      <c r="A11" s="48">
        <v>127</v>
      </c>
      <c r="B11" s="48" t="s">
        <v>865</v>
      </c>
      <c r="C11" s="24">
        <v>50</v>
      </c>
      <c r="D11" s="25" t="s">
        <v>5</v>
      </c>
      <c r="E11" s="125"/>
      <c r="F11" s="124"/>
      <c r="G11" s="125">
        <f t="shared" si="0"/>
        <v>0</v>
      </c>
      <c r="H11" s="125">
        <f t="shared" si="1"/>
        <v>0</v>
      </c>
      <c r="I11" s="125">
        <f t="shared" si="2"/>
        <v>0</v>
      </c>
      <c r="J11" s="151"/>
      <c r="L11" s="246"/>
      <c r="M11" s="27"/>
      <c r="N11" s="28">
        <f t="shared" si="3"/>
        <v>0</v>
      </c>
      <c r="O11" s="28">
        <f t="shared" si="4"/>
        <v>0</v>
      </c>
    </row>
    <row r="12" spans="1:15" x14ac:dyDescent="0.25">
      <c r="A12" s="48">
        <v>128</v>
      </c>
      <c r="B12" s="48" t="s">
        <v>337</v>
      </c>
      <c r="C12" s="24">
        <v>50</v>
      </c>
      <c r="D12" s="25" t="s">
        <v>5</v>
      </c>
      <c r="E12" s="125"/>
      <c r="F12" s="124"/>
      <c r="G12" s="125">
        <f t="shared" si="0"/>
        <v>0</v>
      </c>
      <c r="H12" s="125">
        <f t="shared" si="1"/>
        <v>0</v>
      </c>
      <c r="I12" s="125">
        <f t="shared" si="2"/>
        <v>0</v>
      </c>
      <c r="J12" s="151"/>
      <c r="L12" s="246"/>
      <c r="M12" s="27"/>
      <c r="N12" s="28">
        <f t="shared" si="3"/>
        <v>0</v>
      </c>
      <c r="O12" s="28">
        <f t="shared" si="4"/>
        <v>0</v>
      </c>
    </row>
    <row r="13" spans="1:15" x14ac:dyDescent="0.25">
      <c r="A13" s="48">
        <v>129</v>
      </c>
      <c r="B13" s="48" t="s">
        <v>335</v>
      </c>
      <c r="C13" s="24">
        <v>20</v>
      </c>
      <c r="D13" s="25" t="s">
        <v>5</v>
      </c>
      <c r="E13" s="125"/>
      <c r="F13" s="124"/>
      <c r="G13" s="125">
        <f t="shared" ref="G13:G21" si="5">C13*ROUND(F13,4)</f>
        <v>0</v>
      </c>
      <c r="H13" s="125">
        <f t="shared" si="1"/>
        <v>0</v>
      </c>
      <c r="I13" s="125">
        <f t="shared" si="2"/>
        <v>0</v>
      </c>
      <c r="J13" s="151"/>
      <c r="L13" s="246"/>
      <c r="M13" s="27"/>
      <c r="N13" s="28">
        <f t="shared" si="3"/>
        <v>0</v>
      </c>
      <c r="O13" s="28">
        <f t="shared" si="4"/>
        <v>0</v>
      </c>
    </row>
    <row r="14" spans="1:15" x14ac:dyDescent="0.25">
      <c r="A14" s="48">
        <v>130</v>
      </c>
      <c r="B14" s="48" t="s">
        <v>336</v>
      </c>
      <c r="C14" s="24">
        <v>20</v>
      </c>
      <c r="D14" s="25" t="s">
        <v>5</v>
      </c>
      <c r="E14" s="125"/>
      <c r="F14" s="124"/>
      <c r="G14" s="125">
        <f t="shared" si="5"/>
        <v>0</v>
      </c>
      <c r="H14" s="125">
        <f t="shared" si="1"/>
        <v>0</v>
      </c>
      <c r="I14" s="125">
        <f t="shared" si="2"/>
        <v>0</v>
      </c>
      <c r="J14" s="151"/>
      <c r="L14" s="246"/>
      <c r="M14" s="27"/>
      <c r="N14" s="28">
        <f t="shared" si="3"/>
        <v>0</v>
      </c>
      <c r="O14" s="28">
        <f t="shared" si="4"/>
        <v>0</v>
      </c>
    </row>
    <row r="15" spans="1:15" x14ac:dyDescent="0.25">
      <c r="A15" s="48">
        <v>131</v>
      </c>
      <c r="B15" s="48" t="s">
        <v>330</v>
      </c>
      <c r="C15" s="24">
        <v>500</v>
      </c>
      <c r="D15" s="25" t="s">
        <v>5</v>
      </c>
      <c r="E15" s="125"/>
      <c r="F15" s="124"/>
      <c r="G15" s="125">
        <f t="shared" si="5"/>
        <v>0</v>
      </c>
      <c r="H15" s="125">
        <f t="shared" si="1"/>
        <v>0</v>
      </c>
      <c r="I15" s="125">
        <f t="shared" si="2"/>
        <v>0</v>
      </c>
      <c r="J15" s="151"/>
      <c r="L15" s="246"/>
      <c r="M15" s="27"/>
      <c r="N15" s="28">
        <f t="shared" si="3"/>
        <v>0</v>
      </c>
      <c r="O15" s="28">
        <f t="shared" si="4"/>
        <v>0</v>
      </c>
    </row>
    <row r="16" spans="1:15" ht="27.6" x14ac:dyDescent="0.25">
      <c r="A16" s="48">
        <v>132</v>
      </c>
      <c r="B16" s="48" t="s">
        <v>235</v>
      </c>
      <c r="C16" s="24">
        <v>150</v>
      </c>
      <c r="D16" s="25" t="s">
        <v>5</v>
      </c>
      <c r="E16" s="125"/>
      <c r="F16" s="124"/>
      <c r="G16" s="125">
        <f t="shared" si="5"/>
        <v>0</v>
      </c>
      <c r="H16" s="125">
        <f t="shared" si="1"/>
        <v>0</v>
      </c>
      <c r="I16" s="125">
        <f t="shared" si="2"/>
        <v>0</v>
      </c>
      <c r="J16" s="151"/>
      <c r="L16" s="246"/>
      <c r="M16" s="27"/>
      <c r="N16" s="28">
        <f t="shared" si="3"/>
        <v>0</v>
      </c>
      <c r="O16" s="28">
        <f t="shared" si="4"/>
        <v>0</v>
      </c>
    </row>
    <row r="17" spans="1:15" ht="27.6" x14ac:dyDescent="0.25">
      <c r="A17" s="48">
        <v>133</v>
      </c>
      <c r="B17" s="48" t="s">
        <v>331</v>
      </c>
      <c r="C17" s="24">
        <v>200</v>
      </c>
      <c r="D17" s="25" t="s">
        <v>5</v>
      </c>
      <c r="E17" s="125"/>
      <c r="F17" s="124"/>
      <c r="G17" s="125">
        <f t="shared" si="5"/>
        <v>0</v>
      </c>
      <c r="H17" s="125">
        <f t="shared" si="1"/>
        <v>0</v>
      </c>
      <c r="I17" s="125">
        <f t="shared" si="2"/>
        <v>0</v>
      </c>
      <c r="J17" s="151"/>
      <c r="L17" s="246"/>
      <c r="M17" s="27"/>
      <c r="N17" s="28">
        <f t="shared" si="3"/>
        <v>0</v>
      </c>
      <c r="O17" s="28">
        <f t="shared" si="4"/>
        <v>0</v>
      </c>
    </row>
    <row r="18" spans="1:15" ht="27.6" x14ac:dyDescent="0.25">
      <c r="A18" s="48">
        <v>134</v>
      </c>
      <c r="B18" s="48" t="s">
        <v>148</v>
      </c>
      <c r="C18" s="24">
        <v>180</v>
      </c>
      <c r="D18" s="25" t="s">
        <v>5</v>
      </c>
      <c r="E18" s="125"/>
      <c r="F18" s="124"/>
      <c r="G18" s="125">
        <f t="shared" si="5"/>
        <v>0</v>
      </c>
      <c r="H18" s="125">
        <f t="shared" si="1"/>
        <v>0</v>
      </c>
      <c r="I18" s="125">
        <f t="shared" si="2"/>
        <v>0</v>
      </c>
      <c r="J18" s="151"/>
      <c r="L18" s="246"/>
      <c r="M18" s="27"/>
      <c r="N18" s="28">
        <f t="shared" si="3"/>
        <v>0</v>
      </c>
      <c r="O18" s="28">
        <f t="shared" si="4"/>
        <v>0</v>
      </c>
    </row>
    <row r="19" spans="1:15" ht="27.6" x14ac:dyDescent="0.25">
      <c r="A19" s="48">
        <v>135</v>
      </c>
      <c r="B19" s="48" t="s">
        <v>332</v>
      </c>
      <c r="C19" s="24">
        <v>300</v>
      </c>
      <c r="D19" s="25" t="s">
        <v>5</v>
      </c>
      <c r="E19" s="125"/>
      <c r="F19" s="124"/>
      <c r="G19" s="125">
        <f t="shared" si="5"/>
        <v>0</v>
      </c>
      <c r="H19" s="125">
        <f t="shared" si="1"/>
        <v>0</v>
      </c>
      <c r="I19" s="125">
        <f t="shared" si="2"/>
        <v>0</v>
      </c>
      <c r="J19" s="151"/>
      <c r="L19" s="246"/>
      <c r="M19" s="27"/>
      <c r="N19" s="28">
        <f t="shared" si="3"/>
        <v>0</v>
      </c>
      <c r="O19" s="28">
        <f t="shared" si="4"/>
        <v>0</v>
      </c>
    </row>
    <row r="20" spans="1:15" x14ac:dyDescent="0.25">
      <c r="A20" s="48">
        <v>136</v>
      </c>
      <c r="B20" s="48" t="s">
        <v>333</v>
      </c>
      <c r="C20" s="24">
        <v>300</v>
      </c>
      <c r="D20" s="25" t="s">
        <v>5</v>
      </c>
      <c r="E20" s="125"/>
      <c r="F20" s="124"/>
      <c r="G20" s="125">
        <f t="shared" si="5"/>
        <v>0</v>
      </c>
      <c r="H20" s="125">
        <f t="shared" si="1"/>
        <v>0</v>
      </c>
      <c r="I20" s="125">
        <f t="shared" si="2"/>
        <v>0</v>
      </c>
      <c r="J20" s="151"/>
      <c r="L20" s="246"/>
      <c r="M20" s="27"/>
      <c r="N20" s="28">
        <f t="shared" si="3"/>
        <v>0</v>
      </c>
      <c r="O20" s="28">
        <f t="shared" si="4"/>
        <v>0</v>
      </c>
    </row>
    <row r="21" spans="1:15" x14ac:dyDescent="0.25">
      <c r="A21" s="48">
        <v>137</v>
      </c>
      <c r="B21" s="48" t="s">
        <v>334</v>
      </c>
      <c r="C21" s="24">
        <v>10</v>
      </c>
      <c r="D21" s="25" t="s">
        <v>5</v>
      </c>
      <c r="E21" s="125"/>
      <c r="F21" s="124"/>
      <c r="G21" s="125">
        <f t="shared" si="5"/>
        <v>0</v>
      </c>
      <c r="H21" s="125">
        <f t="shared" si="1"/>
        <v>0</v>
      </c>
      <c r="I21" s="125">
        <f t="shared" si="2"/>
        <v>0</v>
      </c>
      <c r="J21" s="151"/>
      <c r="L21" s="246"/>
      <c r="M21" s="27"/>
      <c r="N21" s="28">
        <f t="shared" si="3"/>
        <v>0</v>
      </c>
      <c r="O21" s="28">
        <f t="shared" si="4"/>
        <v>0</v>
      </c>
    </row>
    <row r="22" spans="1:15" ht="27.6" x14ac:dyDescent="0.25">
      <c r="A22" s="48">
        <v>138</v>
      </c>
      <c r="B22" s="48" t="s">
        <v>665</v>
      </c>
      <c r="C22" s="24">
        <v>300</v>
      </c>
      <c r="D22" s="25" t="s">
        <v>5</v>
      </c>
      <c r="E22" s="125"/>
      <c r="F22" s="124"/>
      <c r="G22" s="125">
        <f t="shared" si="0"/>
        <v>0</v>
      </c>
      <c r="H22" s="125">
        <f t="shared" si="1"/>
        <v>0</v>
      </c>
      <c r="I22" s="125">
        <f t="shared" si="2"/>
        <v>0</v>
      </c>
      <c r="J22" s="151"/>
      <c r="L22" s="246"/>
      <c r="M22" s="27"/>
      <c r="N22" s="28">
        <f t="shared" si="3"/>
        <v>0</v>
      </c>
      <c r="O22" s="28">
        <f t="shared" si="4"/>
        <v>0</v>
      </c>
    </row>
    <row r="23" spans="1:15" x14ac:dyDescent="0.25">
      <c r="A23" s="48"/>
      <c r="B23" s="52" t="s">
        <v>209</v>
      </c>
      <c r="C23" s="95" t="s">
        <v>3</v>
      </c>
      <c r="D23" s="96" t="s">
        <v>3</v>
      </c>
      <c r="E23" s="94" t="s">
        <v>3</v>
      </c>
      <c r="F23" s="94" t="s">
        <v>3</v>
      </c>
      <c r="G23" s="152">
        <f>SUM(G8:G22)</f>
        <v>0</v>
      </c>
      <c r="H23" s="152">
        <f>SUM(H8:H22)</f>
        <v>0</v>
      </c>
      <c r="I23" s="152">
        <f>SUM(I8:I22)</f>
        <v>0</v>
      </c>
      <c r="J23" s="153">
        <f>SUM(J8:J22)</f>
        <v>0</v>
      </c>
      <c r="L23" s="246"/>
      <c r="M23" s="27"/>
      <c r="N23" s="46">
        <f>SUM(N8:N22)</f>
        <v>0</v>
      </c>
      <c r="O23" s="46">
        <f t="shared" ref="O23" si="6">SUM(O8:O22)</f>
        <v>0</v>
      </c>
    </row>
    <row r="24" spans="1:15" ht="16.5" customHeight="1" x14ac:dyDescent="0.25">
      <c r="A24" s="154" t="s">
        <v>646</v>
      </c>
      <c r="B24" s="155"/>
      <c r="C24" s="155"/>
      <c r="D24" s="155"/>
      <c r="E24" s="155"/>
      <c r="F24" s="155"/>
      <c r="G24" s="155"/>
      <c r="H24" s="155"/>
      <c r="I24" s="155"/>
      <c r="J24" s="155"/>
      <c r="L24" s="282"/>
      <c r="M24" s="283"/>
      <c r="N24" s="283"/>
      <c r="O24" s="284"/>
    </row>
    <row r="25" spans="1:15" ht="96.6" x14ac:dyDescent="0.25">
      <c r="A25" s="126">
        <v>139</v>
      </c>
      <c r="B25" s="126" t="s">
        <v>149</v>
      </c>
      <c r="C25" s="31">
        <v>10</v>
      </c>
      <c r="D25" s="32" t="s">
        <v>108</v>
      </c>
      <c r="E25" s="125"/>
      <c r="F25" s="124"/>
      <c r="G25" s="125">
        <f>C25*ROUND(F25,4)</f>
        <v>0</v>
      </c>
      <c r="H25" s="125">
        <f>G25*0.095</f>
        <v>0</v>
      </c>
      <c r="I25" s="125">
        <f>+G25+H25</f>
        <v>0</v>
      </c>
      <c r="J25" s="151"/>
      <c r="L25" s="246"/>
      <c r="M25" s="27"/>
      <c r="N25" s="28">
        <f>M25</f>
        <v>0</v>
      </c>
      <c r="O25" s="28">
        <f>N25+(N25*0.095)</f>
        <v>0</v>
      </c>
    </row>
    <row r="26" spans="1:15" ht="96.6" x14ac:dyDescent="0.25">
      <c r="A26" s="126">
        <v>140</v>
      </c>
      <c r="B26" s="126" t="s">
        <v>339</v>
      </c>
      <c r="C26" s="31">
        <v>500</v>
      </c>
      <c r="D26" s="32" t="s">
        <v>5</v>
      </c>
      <c r="E26" s="125"/>
      <c r="F26" s="124"/>
      <c r="G26" s="125">
        <f>C26*ROUND(F26,4)</f>
        <v>0</v>
      </c>
      <c r="H26" s="125">
        <f>G26*0.095</f>
        <v>0</v>
      </c>
      <c r="I26" s="125">
        <f>+G26+H26</f>
        <v>0</v>
      </c>
      <c r="J26" s="151"/>
      <c r="L26" s="246"/>
      <c r="M26" s="27"/>
      <c r="N26" s="28">
        <f>M26</f>
        <v>0</v>
      </c>
      <c r="O26" s="28">
        <f>N26+(N26*0.095)</f>
        <v>0</v>
      </c>
    </row>
    <row r="27" spans="1:15" x14ac:dyDescent="0.25">
      <c r="A27" s="126"/>
      <c r="B27" s="156" t="s">
        <v>284</v>
      </c>
      <c r="C27" s="171" t="s">
        <v>3</v>
      </c>
      <c r="D27" s="172" t="s">
        <v>3</v>
      </c>
      <c r="E27" s="173" t="s">
        <v>3</v>
      </c>
      <c r="F27" s="174" t="s">
        <v>3</v>
      </c>
      <c r="G27" s="152">
        <f>SUM(G25:G26)</f>
        <v>0</v>
      </c>
      <c r="H27" s="152">
        <f>SUM(H25:H26)</f>
        <v>0</v>
      </c>
      <c r="I27" s="152">
        <f>SUM(I25:I26)</f>
        <v>0</v>
      </c>
      <c r="J27" s="157">
        <f>SUM(J25:J26)</f>
        <v>0</v>
      </c>
      <c r="L27" s="246"/>
      <c r="M27" s="27"/>
      <c r="N27" s="46">
        <f>SUM(N24:N26)</f>
        <v>0</v>
      </c>
      <c r="O27" s="46">
        <f t="shared" ref="O27" si="7">SUM(O24:O26)</f>
        <v>0</v>
      </c>
    </row>
    <row r="28" spans="1:15" ht="14.7" customHeight="1" x14ac:dyDescent="0.25">
      <c r="A28" s="158" t="s">
        <v>647</v>
      </c>
      <c r="B28" s="159"/>
      <c r="C28" s="159"/>
      <c r="D28" s="159"/>
      <c r="E28" s="159"/>
      <c r="F28" s="159"/>
      <c r="G28" s="159"/>
      <c r="H28" s="159"/>
      <c r="I28" s="159"/>
      <c r="J28" s="160"/>
      <c r="L28" s="282"/>
      <c r="M28" s="283"/>
      <c r="N28" s="283"/>
      <c r="O28" s="284"/>
    </row>
    <row r="29" spans="1:15" x14ac:dyDescent="0.25">
      <c r="A29" s="126">
        <v>141</v>
      </c>
      <c r="B29" s="126" t="s">
        <v>325</v>
      </c>
      <c r="C29" s="31">
        <v>750</v>
      </c>
      <c r="D29" s="32" t="s">
        <v>5</v>
      </c>
      <c r="E29" s="125"/>
      <c r="F29" s="124"/>
      <c r="G29" s="125">
        <f t="shared" ref="G29:G35" si="8">C29*ROUND(F29,4)</f>
        <v>0</v>
      </c>
      <c r="H29" s="125">
        <f t="shared" ref="H29:H35" si="9">G29*0.095</f>
        <v>0</v>
      </c>
      <c r="I29" s="125">
        <f t="shared" ref="I29:I35" si="10">+G29+H29</f>
        <v>0</v>
      </c>
      <c r="J29" s="157"/>
      <c r="L29" s="246"/>
      <c r="M29" s="27"/>
      <c r="N29" s="28">
        <f>M29</f>
        <v>0</v>
      </c>
      <c r="O29" s="28">
        <f>N29+(N29*0.095)</f>
        <v>0</v>
      </c>
    </row>
    <row r="30" spans="1:15" x14ac:dyDescent="0.25">
      <c r="A30" s="126">
        <v>142</v>
      </c>
      <c r="B30" s="126" t="s">
        <v>326</v>
      </c>
      <c r="C30" s="31">
        <v>720</v>
      </c>
      <c r="D30" s="32" t="s">
        <v>5</v>
      </c>
      <c r="E30" s="125"/>
      <c r="F30" s="124"/>
      <c r="G30" s="125">
        <f t="shared" si="8"/>
        <v>0</v>
      </c>
      <c r="H30" s="125">
        <f t="shared" si="9"/>
        <v>0</v>
      </c>
      <c r="I30" s="125">
        <f t="shared" si="10"/>
        <v>0</v>
      </c>
      <c r="J30" s="157"/>
      <c r="L30" s="246"/>
      <c r="M30" s="27"/>
      <c r="N30" s="28">
        <f t="shared" ref="N30:N35" si="11">M30</f>
        <v>0</v>
      </c>
      <c r="O30" s="28">
        <f t="shared" ref="O30:O35" si="12">N30+(N30*0.095)</f>
        <v>0</v>
      </c>
    </row>
    <row r="31" spans="1:15" x14ac:dyDescent="0.25">
      <c r="A31" s="126">
        <v>143</v>
      </c>
      <c r="B31" s="126" t="s">
        <v>724</v>
      </c>
      <c r="C31" s="31">
        <v>120</v>
      </c>
      <c r="D31" s="32" t="s">
        <v>5</v>
      </c>
      <c r="E31" s="125"/>
      <c r="F31" s="124"/>
      <c r="G31" s="125">
        <f t="shared" si="8"/>
        <v>0</v>
      </c>
      <c r="H31" s="125">
        <f t="shared" si="9"/>
        <v>0</v>
      </c>
      <c r="I31" s="125">
        <f t="shared" si="10"/>
        <v>0</v>
      </c>
      <c r="J31" s="157"/>
      <c r="L31" s="246"/>
      <c r="M31" s="27"/>
      <c r="N31" s="28">
        <f t="shared" si="11"/>
        <v>0</v>
      </c>
      <c r="O31" s="28">
        <f t="shared" si="12"/>
        <v>0</v>
      </c>
    </row>
    <row r="32" spans="1:15" x14ac:dyDescent="0.25">
      <c r="A32" s="126">
        <v>144</v>
      </c>
      <c r="B32" s="126" t="s">
        <v>327</v>
      </c>
      <c r="C32" s="31">
        <v>20</v>
      </c>
      <c r="D32" s="32" t="s">
        <v>5</v>
      </c>
      <c r="E32" s="125"/>
      <c r="F32" s="124"/>
      <c r="G32" s="125">
        <f t="shared" si="8"/>
        <v>0</v>
      </c>
      <c r="H32" s="125">
        <f t="shared" si="9"/>
        <v>0</v>
      </c>
      <c r="I32" s="125">
        <f t="shared" si="10"/>
        <v>0</v>
      </c>
      <c r="J32" s="157"/>
      <c r="L32" s="246"/>
      <c r="M32" s="27"/>
      <c r="N32" s="28">
        <f t="shared" si="11"/>
        <v>0</v>
      </c>
      <c r="O32" s="28">
        <f t="shared" si="12"/>
        <v>0</v>
      </c>
    </row>
    <row r="33" spans="1:15" x14ac:dyDescent="0.25">
      <c r="A33" s="126">
        <v>145</v>
      </c>
      <c r="B33" s="126" t="s">
        <v>725</v>
      </c>
      <c r="C33" s="31">
        <v>800</v>
      </c>
      <c r="D33" s="32" t="s">
        <v>5</v>
      </c>
      <c r="E33" s="125"/>
      <c r="F33" s="124"/>
      <c r="G33" s="125">
        <f t="shared" si="8"/>
        <v>0</v>
      </c>
      <c r="H33" s="125">
        <f t="shared" si="9"/>
        <v>0</v>
      </c>
      <c r="I33" s="125">
        <f t="shared" si="10"/>
        <v>0</v>
      </c>
      <c r="J33" s="157"/>
      <c r="L33" s="246"/>
      <c r="M33" s="27"/>
      <c r="N33" s="28">
        <f t="shared" si="11"/>
        <v>0</v>
      </c>
      <c r="O33" s="28">
        <f t="shared" si="12"/>
        <v>0</v>
      </c>
    </row>
    <row r="34" spans="1:15" x14ac:dyDescent="0.25">
      <c r="A34" s="126">
        <v>146</v>
      </c>
      <c r="B34" s="126" t="s">
        <v>328</v>
      </c>
      <c r="C34" s="31">
        <v>100</v>
      </c>
      <c r="D34" s="32" t="s">
        <v>5</v>
      </c>
      <c r="E34" s="125"/>
      <c r="F34" s="124"/>
      <c r="G34" s="125">
        <f t="shared" si="8"/>
        <v>0</v>
      </c>
      <c r="H34" s="125">
        <f t="shared" si="9"/>
        <v>0</v>
      </c>
      <c r="I34" s="125">
        <f t="shared" si="10"/>
        <v>0</v>
      </c>
      <c r="J34" s="157"/>
      <c r="L34" s="246"/>
      <c r="M34" s="27"/>
      <c r="N34" s="28">
        <f t="shared" si="11"/>
        <v>0</v>
      </c>
      <c r="O34" s="28">
        <f t="shared" si="12"/>
        <v>0</v>
      </c>
    </row>
    <row r="35" spans="1:15" ht="27.6" x14ac:dyDescent="0.25">
      <c r="A35" s="126">
        <v>147</v>
      </c>
      <c r="B35" s="126" t="s">
        <v>287</v>
      </c>
      <c r="C35" s="31">
        <v>800</v>
      </c>
      <c r="D35" s="32" t="s">
        <v>5</v>
      </c>
      <c r="E35" s="125"/>
      <c r="F35" s="124"/>
      <c r="G35" s="125">
        <f t="shared" si="8"/>
        <v>0</v>
      </c>
      <c r="H35" s="125">
        <f t="shared" si="9"/>
        <v>0</v>
      </c>
      <c r="I35" s="125">
        <f t="shared" si="10"/>
        <v>0</v>
      </c>
      <c r="J35" s="157"/>
      <c r="L35" s="246"/>
      <c r="M35" s="27"/>
      <c r="N35" s="28">
        <f t="shared" si="11"/>
        <v>0</v>
      </c>
      <c r="O35" s="28">
        <f t="shared" si="12"/>
        <v>0</v>
      </c>
    </row>
    <row r="36" spans="1:15" x14ac:dyDescent="0.25">
      <c r="A36" s="48"/>
      <c r="B36" s="52" t="s">
        <v>210</v>
      </c>
      <c r="C36" s="95" t="s">
        <v>3</v>
      </c>
      <c r="D36" s="96" t="s">
        <v>3</v>
      </c>
      <c r="E36" s="94" t="s">
        <v>3</v>
      </c>
      <c r="F36" s="94" t="s">
        <v>3</v>
      </c>
      <c r="G36" s="42">
        <f>SUM(G29:G35)</f>
        <v>0</v>
      </c>
      <c r="H36" s="42">
        <f>SUM(H29:H35)</f>
        <v>0</v>
      </c>
      <c r="I36" s="42">
        <f>SUM(I29:I35)</f>
        <v>0</v>
      </c>
      <c r="J36" s="161">
        <f>SUM(J29:J35)</f>
        <v>0</v>
      </c>
      <c r="L36" s="246"/>
      <c r="M36" s="27"/>
      <c r="N36" s="46">
        <f>SUM(N28:N35)</f>
        <v>0</v>
      </c>
      <c r="O36" s="46">
        <f t="shared" ref="O36" si="13">SUM(O28:O35)</f>
        <v>0</v>
      </c>
    </row>
    <row r="37" spans="1:15" x14ac:dyDescent="0.25">
      <c r="A37" s="162"/>
      <c r="B37" s="163"/>
      <c r="C37" s="164"/>
      <c r="D37" s="165"/>
      <c r="E37" s="166"/>
      <c r="F37" s="166"/>
      <c r="G37" s="166"/>
      <c r="H37" s="166"/>
      <c r="I37" s="166"/>
      <c r="J37" s="167"/>
      <c r="L37" s="276"/>
      <c r="M37" s="109"/>
      <c r="N37" s="110"/>
      <c r="O37" s="110"/>
    </row>
    <row r="38" spans="1:15" x14ac:dyDescent="0.25">
      <c r="A38" s="162"/>
      <c r="B38" s="163"/>
      <c r="C38" s="164"/>
      <c r="D38" s="165"/>
      <c r="E38" s="166"/>
      <c r="F38" s="166"/>
      <c r="G38" s="166"/>
      <c r="H38" s="166"/>
      <c r="I38" s="166"/>
      <c r="J38" s="167"/>
      <c r="L38" s="276"/>
      <c r="M38" s="109"/>
      <c r="N38" s="110"/>
      <c r="O38" s="110"/>
    </row>
    <row r="39" spans="1:15" x14ac:dyDescent="0.25">
      <c r="L39" s="276"/>
      <c r="M39" s="109"/>
      <c r="N39" s="110"/>
      <c r="O39" s="110"/>
    </row>
    <row r="40" spans="1:15" s="86" customFormat="1" ht="15" customHeight="1" x14ac:dyDescent="0.3">
      <c r="A40" s="70" t="s">
        <v>61</v>
      </c>
      <c r="B40" s="70"/>
      <c r="C40" s="70"/>
      <c r="D40" s="70"/>
      <c r="E40" s="70"/>
      <c r="F40" s="70"/>
      <c r="G40" s="70"/>
      <c r="H40" s="70"/>
      <c r="I40" s="70"/>
      <c r="L40" s="276"/>
      <c r="M40" s="109"/>
      <c r="N40" s="110"/>
      <c r="O40" s="110"/>
    </row>
    <row r="41" spans="1:15" s="86" customFormat="1" ht="23.25" customHeight="1" x14ac:dyDescent="0.3">
      <c r="A41" s="74" t="s">
        <v>62</v>
      </c>
      <c r="B41" s="74"/>
      <c r="C41" s="74"/>
      <c r="D41" s="74"/>
      <c r="E41" s="74"/>
      <c r="F41" s="74"/>
      <c r="G41" s="74"/>
      <c r="H41" s="74"/>
      <c r="I41" s="74"/>
      <c r="L41" s="276"/>
      <c r="M41" s="109"/>
      <c r="N41" s="110"/>
      <c r="O41" s="110"/>
    </row>
    <row r="42" spans="1:15" s="74" customFormat="1" ht="12.75" customHeight="1" x14ac:dyDescent="0.25">
      <c r="A42" s="74" t="s">
        <v>195</v>
      </c>
      <c r="L42" s="276"/>
      <c r="M42" s="109"/>
      <c r="N42" s="110"/>
      <c r="O42" s="110"/>
    </row>
    <row r="43" spans="1:15" s="79" customFormat="1" ht="12.75" customHeight="1" x14ac:dyDescent="0.25">
      <c r="A43" s="79" t="s">
        <v>295</v>
      </c>
      <c r="L43" s="276"/>
      <c r="M43" s="109"/>
      <c r="N43" s="110"/>
      <c r="O43" s="110"/>
    </row>
    <row r="44" spans="1:15" s="79" customFormat="1" ht="15" customHeight="1" x14ac:dyDescent="0.25">
      <c r="A44" s="79" t="s">
        <v>197</v>
      </c>
      <c r="L44" s="276"/>
      <c r="M44" s="109"/>
      <c r="N44" s="110"/>
      <c r="O44" s="110"/>
    </row>
    <row r="45" spans="1:15" s="79" customFormat="1" ht="15" customHeight="1" x14ac:dyDescent="0.25">
      <c r="A45" s="79" t="s">
        <v>198</v>
      </c>
      <c r="L45" s="276"/>
      <c r="M45" s="109"/>
      <c r="N45" s="110"/>
      <c r="O45" s="110"/>
    </row>
    <row r="46" spans="1:15" s="79" customFormat="1" ht="15" customHeight="1" x14ac:dyDescent="0.25">
      <c r="A46" s="79" t="s">
        <v>199</v>
      </c>
      <c r="L46" s="276"/>
      <c r="M46" s="109"/>
      <c r="N46" s="110"/>
      <c r="O46" s="110"/>
    </row>
    <row r="47" spans="1:15" s="112" customFormat="1" ht="13.2" customHeight="1" x14ac:dyDescent="0.25">
      <c r="A47" s="79" t="s">
        <v>200</v>
      </c>
      <c r="B47" s="79"/>
      <c r="C47" s="79"/>
      <c r="D47" s="79"/>
      <c r="E47" s="79"/>
      <c r="F47" s="79"/>
      <c r="G47" s="79"/>
      <c r="H47" s="79"/>
      <c r="I47" s="79"/>
      <c r="L47" s="276"/>
      <c r="M47" s="109"/>
      <c r="N47" s="110"/>
      <c r="O47" s="110"/>
    </row>
    <row r="48" spans="1:15" s="112" customFormat="1" ht="48.75" customHeight="1" x14ac:dyDescent="0.25">
      <c r="A48" s="79" t="s">
        <v>933</v>
      </c>
      <c r="B48" s="79"/>
      <c r="C48" s="79"/>
      <c r="D48" s="79"/>
      <c r="E48" s="79"/>
      <c r="F48" s="79"/>
      <c r="G48" s="79"/>
      <c r="H48" s="79"/>
      <c r="I48" s="79"/>
      <c r="L48" s="276"/>
      <c r="M48" s="109"/>
      <c r="N48" s="110"/>
      <c r="O48" s="110"/>
    </row>
    <row r="49" spans="1:15" s="112" customFormat="1" x14ac:dyDescent="0.25">
      <c r="A49" s="84"/>
      <c r="B49" s="84"/>
      <c r="C49" s="84"/>
      <c r="D49" s="84"/>
      <c r="E49" s="84"/>
      <c r="F49" s="84"/>
      <c r="G49" s="84"/>
      <c r="H49" s="84"/>
      <c r="I49" s="84"/>
      <c r="L49" s="276"/>
      <c r="M49" s="109"/>
      <c r="N49" s="110"/>
      <c r="O49" s="110"/>
    </row>
    <row r="50" spans="1:15" s="86" customFormat="1" ht="13.95" customHeight="1" x14ac:dyDescent="0.3">
      <c r="A50" s="86" t="s">
        <v>925</v>
      </c>
      <c r="L50" s="276"/>
      <c r="M50" s="109"/>
      <c r="N50" s="110"/>
      <c r="O50" s="110"/>
    </row>
    <row r="51" spans="1:15" ht="14.25" customHeight="1" x14ac:dyDescent="0.3">
      <c r="A51" s="168"/>
      <c r="B51" s="168"/>
      <c r="C51" s="169"/>
      <c r="D51" s="143"/>
      <c r="E51" s="144"/>
      <c r="F51" s="170"/>
      <c r="G51" s="144"/>
      <c r="H51" s="144"/>
      <c r="I51" s="144"/>
      <c r="J51" s="144"/>
      <c r="L51" s="276"/>
      <c r="M51" s="109"/>
      <c r="N51" s="110"/>
      <c r="O51" s="110"/>
    </row>
    <row r="52" spans="1:15" x14ac:dyDescent="0.25">
      <c r="A52" s="287"/>
      <c r="B52" s="287"/>
      <c r="C52" s="287"/>
      <c r="D52" s="287"/>
      <c r="E52" s="287"/>
      <c r="F52" s="287"/>
      <c r="G52" s="287"/>
      <c r="H52" s="287"/>
      <c r="I52" s="287"/>
      <c r="J52" s="287"/>
      <c r="K52" s="287"/>
      <c r="L52" s="287"/>
      <c r="M52" s="287"/>
      <c r="N52" s="287"/>
      <c r="O52" s="287"/>
    </row>
    <row r="53" spans="1:15" x14ac:dyDescent="0.25">
      <c r="B53" s="8"/>
      <c r="C53" s="8"/>
      <c r="D53" s="8"/>
      <c r="E53" s="8"/>
      <c r="F53" s="8"/>
      <c r="G53" s="8"/>
      <c r="H53" s="8"/>
      <c r="I53" s="8"/>
      <c r="L53" s="276"/>
      <c r="M53" s="109"/>
      <c r="N53" s="110"/>
      <c r="O53" s="110"/>
    </row>
    <row r="54" spans="1:15" x14ac:dyDescent="0.25">
      <c r="B54" s="8"/>
      <c r="C54" s="8"/>
      <c r="D54" s="8"/>
      <c r="E54" s="8"/>
      <c r="F54" s="8"/>
      <c r="G54" s="8"/>
      <c r="H54" s="8"/>
      <c r="I54" s="8"/>
      <c r="L54" s="276"/>
      <c r="M54" s="109"/>
      <c r="N54" s="110"/>
      <c r="O54" s="110"/>
    </row>
    <row r="55" spans="1:15" x14ac:dyDescent="0.25">
      <c r="B55" s="8"/>
      <c r="C55" s="8"/>
      <c r="D55" s="8"/>
      <c r="E55" s="8"/>
      <c r="F55" s="8"/>
      <c r="G55" s="8"/>
      <c r="H55" s="8"/>
      <c r="I55" s="8"/>
      <c r="L55" s="276"/>
      <c r="M55" s="109"/>
      <c r="N55" s="110"/>
      <c r="O55" s="110"/>
    </row>
    <row r="56" spans="1:15" x14ac:dyDescent="0.25">
      <c r="B56" s="89"/>
      <c r="C56" s="89"/>
      <c r="D56" s="89"/>
      <c r="E56" s="89"/>
      <c r="F56" s="89"/>
      <c r="G56" s="89"/>
      <c r="H56" s="89"/>
      <c r="I56" s="89"/>
      <c r="L56" s="276"/>
      <c r="M56" s="109"/>
      <c r="N56" s="110"/>
      <c r="O56" s="110"/>
    </row>
    <row r="57" spans="1:15" x14ac:dyDescent="0.25">
      <c r="B57" s="89"/>
      <c r="C57" s="89"/>
      <c r="D57" s="89"/>
      <c r="E57" s="89"/>
      <c r="F57" s="89"/>
      <c r="G57" s="89"/>
      <c r="H57" s="89"/>
      <c r="I57" s="89"/>
      <c r="L57" s="276"/>
      <c r="M57" s="109"/>
      <c r="N57" s="110"/>
      <c r="O57" s="110"/>
    </row>
    <row r="58" spans="1:15" x14ac:dyDescent="0.25">
      <c r="B58" s="89"/>
      <c r="C58" s="90"/>
      <c r="D58" s="91"/>
      <c r="E58" s="12"/>
      <c r="F58" s="12"/>
      <c r="G58" s="12"/>
      <c r="H58" s="12"/>
      <c r="I58" s="12"/>
      <c r="L58" s="276"/>
      <c r="M58" s="109"/>
      <c r="N58" s="110"/>
      <c r="O58" s="110"/>
    </row>
    <row r="59" spans="1:15" x14ac:dyDescent="0.25">
      <c r="B59" s="8"/>
      <c r="C59" s="9"/>
      <c r="D59" s="10"/>
      <c r="E59" s="92"/>
      <c r="F59" s="92"/>
      <c r="G59" s="92"/>
      <c r="H59" s="92"/>
      <c r="I59" s="92"/>
      <c r="L59" s="276"/>
      <c r="M59" s="109"/>
      <c r="N59" s="110"/>
      <c r="O59" s="110"/>
    </row>
    <row r="60" spans="1:15" x14ac:dyDescent="0.25">
      <c r="B60" s="8"/>
      <c r="C60" s="8"/>
      <c r="D60" s="8"/>
      <c r="E60" s="8"/>
      <c r="F60" s="8"/>
      <c r="G60" s="8"/>
      <c r="H60" s="8"/>
      <c r="I60" s="8"/>
      <c r="L60" s="276"/>
      <c r="M60" s="109"/>
      <c r="N60" s="110"/>
      <c r="O60" s="110"/>
    </row>
    <row r="61" spans="1:15" x14ac:dyDescent="0.25">
      <c r="L61" s="276"/>
      <c r="M61" s="109"/>
      <c r="N61" s="110"/>
      <c r="O61" s="110"/>
    </row>
    <row r="62" spans="1:15" ht="14.4" x14ac:dyDescent="0.3">
      <c r="L62" s="277"/>
      <c r="M62" s="113"/>
      <c r="N62" s="113"/>
      <c r="O62" s="113"/>
    </row>
    <row r="63" spans="1:15" ht="14.4" x14ac:dyDescent="0.3">
      <c r="L63" s="88"/>
      <c r="M63" s="76"/>
      <c r="N63" s="76"/>
      <c r="O63" s="76"/>
    </row>
    <row r="64" spans="1:15" x14ac:dyDescent="0.25">
      <c r="L64" s="273"/>
      <c r="M64" s="75"/>
      <c r="N64" s="75"/>
      <c r="O64" s="75"/>
    </row>
    <row r="65" spans="12:15" x14ac:dyDescent="0.25">
      <c r="L65" s="274"/>
      <c r="M65" s="80"/>
      <c r="N65" s="80"/>
      <c r="O65" s="80"/>
    </row>
    <row r="66" spans="12:15" x14ac:dyDescent="0.25">
      <c r="L66" s="274"/>
      <c r="M66" s="80"/>
      <c r="N66" s="80"/>
      <c r="O66" s="80"/>
    </row>
    <row r="67" spans="12:15" x14ac:dyDescent="0.25">
      <c r="L67" s="274"/>
      <c r="M67" s="80"/>
      <c r="N67" s="80"/>
      <c r="O67" s="80"/>
    </row>
    <row r="68" spans="12:15" x14ac:dyDescent="0.25">
      <c r="L68" s="274"/>
      <c r="M68" s="80"/>
      <c r="N68" s="80"/>
      <c r="O68" s="80"/>
    </row>
    <row r="69" spans="12:15" x14ac:dyDescent="0.25">
      <c r="L69" s="275"/>
      <c r="M69" s="82"/>
      <c r="N69" s="82"/>
      <c r="O69" s="82"/>
    </row>
    <row r="70" spans="12:15" x14ac:dyDescent="0.25">
      <c r="L70" s="275"/>
      <c r="M70" s="82"/>
      <c r="N70" s="82"/>
      <c r="O70" s="82"/>
    </row>
    <row r="71" spans="12:15" x14ac:dyDescent="0.25">
      <c r="L71" s="275"/>
      <c r="M71" s="82"/>
      <c r="N71" s="82"/>
      <c r="O71" s="82"/>
    </row>
    <row r="72" spans="12:15" ht="14.4" x14ac:dyDescent="0.3">
      <c r="L72" s="88"/>
      <c r="M72" s="76"/>
      <c r="N72" s="76"/>
      <c r="O72" s="76"/>
    </row>
    <row r="73" spans="12:15" ht="14.4" x14ac:dyDescent="0.3">
      <c r="L73" s="88"/>
      <c r="M73" s="76"/>
      <c r="N73" s="76"/>
      <c r="O73" s="76"/>
    </row>
    <row r="74" spans="12:15" ht="14.4" x14ac:dyDescent="0.3">
      <c r="L74" s="3"/>
      <c r="M74" s="1"/>
      <c r="N74" s="1"/>
      <c r="O74" s="1"/>
    </row>
  </sheetData>
  <sheetProtection algorithmName="SHA-512" hashValue="CtMadlAgt8FvucNtSAoglit723dq4X5FTJXQpacsw1DwCwa/iejNNRDGuRgWy9yZs6+Sb4M/7wEhn3EmIY3/XA==" saltValue="U5hTSU2wgqevaSTKer8O6g==" spinCount="100000" sheet="1" selectLockedCells="1"/>
  <sortState ref="B29:B35">
    <sortCondition ref="B29:B35"/>
  </sortState>
  <mergeCells count="3">
    <mergeCell ref="L24:O24"/>
    <mergeCell ref="L28:O28"/>
    <mergeCell ref="A52:O52"/>
  </mergeCells>
  <phoneticPr fontId="4" type="noConversion"/>
  <dataValidations disablePrompts="1" count="1">
    <dataValidation type="whole" operator="equal" allowBlank="1" showInputMessage="1" showErrorMessage="1" sqref="J29:J35 J8:J22 J25:J26" xr:uid="{00000000-0002-0000-0300-000000000000}">
      <formula1>1</formula1>
    </dataValidation>
  </dataValidations>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R32"/>
  <sheetViews>
    <sheetView zoomScaleNormal="100" zoomScaleSheetLayoutView="100" workbookViewId="0">
      <pane ySplit="6" topLeftCell="A7" activePane="bottomLeft" state="frozen"/>
      <selection pane="bottomLeft"/>
    </sheetView>
  </sheetViews>
  <sheetFormatPr defaultColWidth="9.33203125" defaultRowHeight="13.8" x14ac:dyDescent="0.25"/>
  <cols>
    <col min="1" max="1" width="5.33203125" style="7" customWidth="1"/>
    <col min="2" max="2" width="24.6640625" style="7" customWidth="1"/>
    <col min="3" max="3" width="8.33203125" style="7" customWidth="1"/>
    <col min="4" max="4" width="6.5546875" style="7" customWidth="1"/>
    <col min="5" max="5" width="15.33203125" style="7" customWidth="1"/>
    <col min="6" max="6" width="9.5546875" style="7" customWidth="1"/>
    <col min="7" max="7" width="10.44140625" style="7" customWidth="1"/>
    <col min="8" max="8" width="9.6640625" style="7" customWidth="1"/>
    <col min="9" max="9" width="11" style="7" customWidth="1"/>
    <col min="10" max="16384" width="9.33203125" style="7"/>
  </cols>
  <sheetData>
    <row r="1" spans="1:10" x14ac:dyDescent="0.25">
      <c r="A1" s="7" t="s">
        <v>6</v>
      </c>
      <c r="B1" s="8"/>
      <c r="C1" s="9"/>
      <c r="D1" s="10"/>
      <c r="E1" s="11" t="s">
        <v>930</v>
      </c>
      <c r="F1" s="106"/>
      <c r="G1" s="106"/>
      <c r="H1" s="106"/>
      <c r="I1" s="106"/>
      <c r="J1" s="106"/>
    </row>
    <row r="2" spans="1:10" x14ac:dyDescent="0.25">
      <c r="B2" s="8"/>
      <c r="C2" s="10"/>
      <c r="D2" s="10"/>
    </row>
    <row r="3" spans="1:10" x14ac:dyDescent="0.25">
      <c r="A3" s="14" t="s">
        <v>116</v>
      </c>
      <c r="B3" s="14"/>
      <c r="C3" s="14"/>
      <c r="D3" s="14"/>
      <c r="E3" s="14"/>
      <c r="F3" s="14"/>
      <c r="G3" s="14"/>
      <c r="H3" s="14"/>
      <c r="I3" s="14"/>
    </row>
    <row r="4" spans="1:10" x14ac:dyDescent="0.25">
      <c r="B4" s="8"/>
      <c r="C4" s="10"/>
      <c r="D4" s="10"/>
    </row>
    <row r="5" spans="1:10" s="8" customFormat="1" ht="66" x14ac:dyDescent="0.25">
      <c r="A5" s="16" t="s">
        <v>2</v>
      </c>
      <c r="B5" s="16" t="s">
        <v>0</v>
      </c>
      <c r="C5" s="17" t="s">
        <v>1</v>
      </c>
      <c r="D5" s="17" t="s">
        <v>98</v>
      </c>
      <c r="E5" s="18" t="s">
        <v>4</v>
      </c>
      <c r="F5" s="18" t="s">
        <v>94</v>
      </c>
      <c r="G5" s="18" t="s">
        <v>95</v>
      </c>
      <c r="H5" s="18" t="s">
        <v>96</v>
      </c>
      <c r="I5" s="18" t="s">
        <v>97</v>
      </c>
      <c r="J5" s="18" t="s">
        <v>204</v>
      </c>
    </row>
    <row r="6" spans="1:10" ht="26.4" x14ac:dyDescent="0.25">
      <c r="A6" s="16">
        <v>1</v>
      </c>
      <c r="B6" s="16">
        <v>2</v>
      </c>
      <c r="C6" s="17">
        <v>3</v>
      </c>
      <c r="D6" s="17">
        <v>4</v>
      </c>
      <c r="E6" s="17">
        <v>5</v>
      </c>
      <c r="F6" s="17">
        <v>6</v>
      </c>
      <c r="G6" s="17" t="s">
        <v>58</v>
      </c>
      <c r="H6" s="18" t="s">
        <v>59</v>
      </c>
      <c r="I6" s="17" t="s">
        <v>60</v>
      </c>
      <c r="J6" s="17">
        <v>10</v>
      </c>
    </row>
    <row r="7" spans="1:10" ht="16.5" customHeight="1" x14ac:dyDescent="0.25">
      <c r="A7" s="175" t="s">
        <v>648</v>
      </c>
      <c r="B7" s="176"/>
      <c r="C7" s="176"/>
      <c r="D7" s="176"/>
      <c r="E7" s="176"/>
      <c r="F7" s="176"/>
      <c r="G7" s="176"/>
      <c r="H7" s="176"/>
      <c r="I7" s="176"/>
      <c r="J7" s="176"/>
    </row>
    <row r="8" spans="1:10" ht="36.75" customHeight="1" x14ac:dyDescent="0.25">
      <c r="A8" s="48">
        <v>148</v>
      </c>
      <c r="B8" s="48" t="s">
        <v>726</v>
      </c>
      <c r="C8" s="24">
        <v>30000</v>
      </c>
      <c r="D8" s="25" t="s">
        <v>8</v>
      </c>
      <c r="E8" s="125"/>
      <c r="F8" s="124"/>
      <c r="G8" s="125">
        <f>C8*ROUND(F8,4)</f>
        <v>0</v>
      </c>
      <c r="H8" s="125">
        <f>G8*0.095</f>
        <v>0</v>
      </c>
      <c r="I8" s="125">
        <f>+G8+H8</f>
        <v>0</v>
      </c>
      <c r="J8" s="177"/>
    </row>
    <row r="9" spans="1:10" x14ac:dyDescent="0.25">
      <c r="A9" s="48"/>
      <c r="B9" s="52" t="s">
        <v>649</v>
      </c>
      <c r="C9" s="181" t="s">
        <v>3</v>
      </c>
      <c r="D9" s="181" t="s">
        <v>3</v>
      </c>
      <c r="E9" s="181" t="s">
        <v>3</v>
      </c>
      <c r="F9" s="181" t="s">
        <v>3</v>
      </c>
      <c r="G9" s="152">
        <f>SUM(G8)</f>
        <v>0</v>
      </c>
      <c r="H9" s="152">
        <f>SUM(H8)</f>
        <v>0</v>
      </c>
      <c r="I9" s="152">
        <f>SUM(I8)</f>
        <v>0</v>
      </c>
      <c r="J9" s="178">
        <f>+J8</f>
        <v>0</v>
      </c>
    </row>
    <row r="11" spans="1:10" s="86" customFormat="1" ht="15" customHeight="1" x14ac:dyDescent="0.3">
      <c r="A11" s="70" t="s">
        <v>61</v>
      </c>
      <c r="B11" s="70"/>
      <c r="C11" s="70"/>
      <c r="D11" s="70"/>
      <c r="E11" s="70"/>
      <c r="F11" s="70"/>
      <c r="G11" s="70"/>
      <c r="H11" s="70"/>
      <c r="I11" s="70"/>
    </row>
    <row r="12" spans="1:10" s="86" customFormat="1" ht="23.25" customHeight="1" x14ac:dyDescent="0.3">
      <c r="A12" s="74" t="s">
        <v>62</v>
      </c>
      <c r="B12" s="74"/>
      <c r="C12" s="74"/>
      <c r="D12" s="74"/>
      <c r="E12" s="74"/>
      <c r="F12" s="74"/>
      <c r="G12" s="74"/>
      <c r="H12" s="74"/>
      <c r="I12" s="74"/>
    </row>
    <row r="13" spans="1:10" s="74" customFormat="1" ht="12.75" customHeight="1" x14ac:dyDescent="0.25">
      <c r="A13" s="74" t="s">
        <v>195</v>
      </c>
    </row>
    <row r="14" spans="1:10" s="79" customFormat="1" ht="15.75" customHeight="1" x14ac:dyDescent="0.25">
      <c r="A14" s="79" t="s">
        <v>196</v>
      </c>
    </row>
    <row r="15" spans="1:10" s="79" customFormat="1" ht="15" customHeight="1" x14ac:dyDescent="0.25">
      <c r="A15" s="79" t="s">
        <v>197</v>
      </c>
    </row>
    <row r="16" spans="1:10" s="79" customFormat="1" ht="15" customHeight="1" x14ac:dyDescent="0.25">
      <c r="A16" s="79" t="s">
        <v>198</v>
      </c>
    </row>
    <row r="17" spans="1:18" s="79" customFormat="1" ht="15" customHeight="1" x14ac:dyDescent="0.25">
      <c r="A17" s="79" t="s">
        <v>199</v>
      </c>
    </row>
    <row r="18" spans="1:18" s="112" customFormat="1" ht="13.2" customHeight="1" x14ac:dyDescent="0.25">
      <c r="A18" s="79" t="s">
        <v>200</v>
      </c>
      <c r="B18" s="79"/>
      <c r="C18" s="79"/>
      <c r="D18" s="79"/>
      <c r="E18" s="79"/>
      <c r="F18" s="79"/>
      <c r="G18" s="79"/>
      <c r="H18" s="79"/>
      <c r="I18" s="79"/>
    </row>
    <row r="19" spans="1:18" s="112" customFormat="1" ht="48.75" customHeight="1" x14ac:dyDescent="0.25">
      <c r="A19" s="79" t="s">
        <v>934</v>
      </c>
      <c r="B19" s="79"/>
      <c r="C19" s="79"/>
      <c r="D19" s="79"/>
      <c r="E19" s="79"/>
      <c r="F19" s="79"/>
      <c r="G19" s="79"/>
      <c r="H19" s="79"/>
      <c r="I19" s="79"/>
    </row>
    <row r="20" spans="1:18" s="112" customFormat="1" x14ac:dyDescent="0.25">
      <c r="A20" s="84"/>
      <c r="B20" s="84"/>
      <c r="C20" s="84"/>
      <c r="D20" s="84"/>
      <c r="E20" s="84"/>
      <c r="F20" s="84"/>
      <c r="G20" s="84"/>
      <c r="H20" s="84"/>
      <c r="I20" s="84"/>
    </row>
    <row r="21" spans="1:18" s="86" customFormat="1" ht="13.95" customHeight="1" x14ac:dyDescent="0.3"/>
    <row r="22" spans="1:18" ht="14.4" x14ac:dyDescent="0.3">
      <c r="A22" s="168"/>
      <c r="B22" s="168"/>
      <c r="C22" s="169"/>
      <c r="D22" s="143"/>
      <c r="E22" s="144"/>
      <c r="F22" s="170"/>
      <c r="G22" s="144"/>
      <c r="H22" s="144"/>
      <c r="I22" s="144"/>
      <c r="J22" s="144"/>
    </row>
    <row r="23" spans="1:18" x14ac:dyDescent="0.25">
      <c r="A23" s="288"/>
      <c r="B23" s="288"/>
      <c r="C23" s="288"/>
      <c r="D23" s="288"/>
      <c r="E23" s="288"/>
      <c r="F23" s="288"/>
      <c r="G23" s="288"/>
      <c r="H23" s="288"/>
      <c r="I23" s="288"/>
      <c r="J23" s="288"/>
      <c r="K23" s="288"/>
      <c r="L23" s="288"/>
      <c r="M23" s="288"/>
      <c r="N23" s="288"/>
      <c r="O23" s="288"/>
      <c r="P23" s="288"/>
      <c r="Q23" s="288"/>
      <c r="R23" s="288"/>
    </row>
    <row r="24" spans="1:18" x14ac:dyDescent="0.25">
      <c r="B24" s="8"/>
      <c r="C24" s="106"/>
      <c r="D24" s="106"/>
      <c r="E24" s="106"/>
      <c r="F24" s="106"/>
      <c r="G24" s="106"/>
      <c r="H24" s="106"/>
      <c r="I24" s="106"/>
    </row>
    <row r="25" spans="1:18" x14ac:dyDescent="0.25">
      <c r="B25" s="8"/>
      <c r="C25" s="106"/>
      <c r="D25" s="106"/>
      <c r="E25" s="106"/>
      <c r="F25" s="106"/>
      <c r="G25" s="106"/>
      <c r="H25" s="106"/>
      <c r="I25" s="106"/>
    </row>
    <row r="26" spans="1:18" x14ac:dyDescent="0.25">
      <c r="B26" s="8"/>
      <c r="C26" s="106"/>
      <c r="D26" s="106"/>
      <c r="E26" s="106"/>
      <c r="F26" s="106"/>
      <c r="G26" s="106"/>
      <c r="H26" s="106"/>
      <c r="I26" s="106"/>
    </row>
    <row r="27" spans="1:18" x14ac:dyDescent="0.25">
      <c r="B27" s="8"/>
      <c r="C27" s="106"/>
      <c r="D27" s="106"/>
      <c r="E27" s="106"/>
      <c r="F27" s="106"/>
      <c r="G27" s="106"/>
      <c r="H27" s="106"/>
      <c r="I27" s="106"/>
    </row>
    <row r="28" spans="1:18" x14ac:dyDescent="0.25">
      <c r="B28" s="89"/>
      <c r="C28" s="106"/>
      <c r="D28" s="106"/>
      <c r="E28" s="106"/>
      <c r="F28" s="106"/>
      <c r="G28" s="106"/>
      <c r="H28" s="106"/>
      <c r="I28" s="106"/>
    </row>
    <row r="29" spans="1:18" x14ac:dyDescent="0.25">
      <c r="B29" s="89"/>
      <c r="C29" s="89"/>
      <c r="D29" s="89"/>
      <c r="E29" s="89"/>
      <c r="F29" s="89"/>
      <c r="G29" s="89"/>
      <c r="H29" s="89"/>
      <c r="I29" s="89"/>
    </row>
    <row r="30" spans="1:18" x14ac:dyDescent="0.25">
      <c r="B30" s="179"/>
      <c r="C30" s="9"/>
      <c r="D30" s="10"/>
      <c r="E30" s="106"/>
      <c r="F30" s="106"/>
      <c r="G30" s="106"/>
      <c r="H30" s="106"/>
      <c r="I30" s="106"/>
    </row>
    <row r="31" spans="1:18" x14ac:dyDescent="0.25">
      <c r="B31" s="180"/>
      <c r="C31" s="9"/>
      <c r="D31" s="10"/>
      <c r="E31" s="92"/>
      <c r="F31" s="92"/>
      <c r="G31" s="92"/>
      <c r="H31" s="92"/>
      <c r="I31" s="92"/>
    </row>
    <row r="32" spans="1:18" x14ac:dyDescent="0.25">
      <c r="B32" s="8"/>
      <c r="C32" s="106"/>
      <c r="D32" s="106"/>
      <c r="E32" s="106"/>
      <c r="F32" s="106"/>
      <c r="G32" s="106"/>
      <c r="H32" s="106"/>
      <c r="I32" s="106"/>
    </row>
  </sheetData>
  <sheetProtection algorithmName="SHA-512" hashValue="906NWrHvLFD3fXjS1nnZSpvypAEXQ0q+SzakmPBGHZXlA6QnNikb0dbD3EsF7k+i7XAsuUGGkwJFIXa8E+Ip+g==" saltValue="wWo0wnKFsYcf563LNrbvAQ==" spinCount="100000" sheet="1" objects="1" scenarios="1" selectLockedCells="1"/>
  <mergeCells count="1">
    <mergeCell ref="A23:R23"/>
  </mergeCells>
  <phoneticPr fontId="4" type="noConversion"/>
  <dataValidations count="1">
    <dataValidation type="whole" operator="equal" allowBlank="1" showInputMessage="1" showErrorMessage="1" sqref="J8" xr:uid="{00000000-0002-0000-0400-000000000000}">
      <formula1>1</formula1>
    </dataValidation>
  </dataValidations>
  <pageMargins left="0.70866141732283472" right="0.70866141732283472" top="0.74803149606299213" bottom="0.74803149606299213" header="0.31496062992125984" footer="0.31496062992125984"/>
  <pageSetup paperSize="9"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V47"/>
  <sheetViews>
    <sheetView zoomScaleNormal="100" zoomScaleSheetLayoutView="100" workbookViewId="0">
      <pane ySplit="6" topLeftCell="A7" activePane="bottomLeft" state="frozen"/>
      <selection pane="bottomLeft"/>
    </sheetView>
  </sheetViews>
  <sheetFormatPr defaultColWidth="9.33203125" defaultRowHeight="13.8" x14ac:dyDescent="0.25"/>
  <cols>
    <col min="1" max="1" width="5.33203125" style="119" customWidth="1"/>
    <col min="2" max="2" width="32.44140625" style="190" customWidth="1"/>
    <col min="3" max="3" width="7.6640625" style="119" customWidth="1"/>
    <col min="4" max="4" width="7" style="119" customWidth="1"/>
    <col min="5" max="5" width="15.6640625" style="119" customWidth="1"/>
    <col min="6" max="6" width="10.6640625" style="119" customWidth="1"/>
    <col min="7" max="7" width="11.5546875" style="119" customWidth="1"/>
    <col min="8" max="8" width="9.6640625" style="119" customWidth="1"/>
    <col min="9" max="9" width="12.33203125" style="119" customWidth="1"/>
    <col min="10" max="16384" width="9.33203125" style="119"/>
  </cols>
  <sheetData>
    <row r="1" spans="1:22" s="7" customFormat="1" x14ac:dyDescent="0.25">
      <c r="A1" s="7" t="s">
        <v>6</v>
      </c>
      <c r="B1" s="8"/>
      <c r="C1" s="9"/>
      <c r="D1" s="10"/>
      <c r="E1" s="11" t="s">
        <v>930</v>
      </c>
      <c r="F1" s="106"/>
      <c r="G1" s="106"/>
      <c r="H1" s="106"/>
      <c r="I1" s="106"/>
      <c r="J1" s="106"/>
    </row>
    <row r="2" spans="1:22" x14ac:dyDescent="0.25">
      <c r="A2" s="7"/>
      <c r="B2" s="180"/>
      <c r="C2" s="10"/>
      <c r="D2" s="10"/>
      <c r="E2" s="7"/>
      <c r="F2" s="7"/>
      <c r="G2" s="7"/>
      <c r="H2" s="7"/>
      <c r="I2" s="7"/>
    </row>
    <row r="3" spans="1:22" x14ac:dyDescent="0.25">
      <c r="A3" s="14" t="s">
        <v>117</v>
      </c>
      <c r="B3" s="14"/>
      <c r="C3" s="14"/>
      <c r="D3" s="14"/>
      <c r="E3" s="14"/>
      <c r="F3" s="14"/>
      <c r="G3" s="14"/>
      <c r="H3" s="14"/>
      <c r="I3" s="14"/>
    </row>
    <row r="4" spans="1:22" x14ac:dyDescent="0.25">
      <c r="A4" s="7"/>
      <c r="B4" s="180"/>
      <c r="C4" s="10"/>
      <c r="D4" s="10"/>
      <c r="E4" s="7"/>
      <c r="F4" s="7"/>
      <c r="G4" s="7"/>
      <c r="H4" s="7"/>
      <c r="I4" s="7"/>
    </row>
    <row r="5" spans="1:22" s="8" customFormat="1" ht="66" x14ac:dyDescent="0.25">
      <c r="A5" s="16" t="s">
        <v>2</v>
      </c>
      <c r="B5" s="16" t="s">
        <v>0</v>
      </c>
      <c r="C5" s="17" t="s">
        <v>1</v>
      </c>
      <c r="D5" s="17" t="s">
        <v>98</v>
      </c>
      <c r="E5" s="18" t="s">
        <v>4</v>
      </c>
      <c r="F5" s="18" t="s">
        <v>94</v>
      </c>
      <c r="G5" s="18" t="s">
        <v>95</v>
      </c>
      <c r="H5" s="18" t="s">
        <v>96</v>
      </c>
      <c r="I5" s="18" t="s">
        <v>97</v>
      </c>
      <c r="J5" s="18" t="s">
        <v>204</v>
      </c>
    </row>
    <row r="6" spans="1:22" s="7" customFormat="1" ht="26.4" x14ac:dyDescent="0.25">
      <c r="A6" s="16">
        <v>1</v>
      </c>
      <c r="B6" s="16">
        <v>2</v>
      </c>
      <c r="C6" s="17">
        <v>3</v>
      </c>
      <c r="D6" s="17">
        <v>4</v>
      </c>
      <c r="E6" s="17">
        <v>5</v>
      </c>
      <c r="F6" s="17">
        <v>6</v>
      </c>
      <c r="G6" s="17" t="s">
        <v>58</v>
      </c>
      <c r="H6" s="18" t="s">
        <v>59</v>
      </c>
      <c r="I6" s="17" t="s">
        <v>60</v>
      </c>
      <c r="J6" s="17">
        <v>10</v>
      </c>
    </row>
    <row r="7" spans="1:22" ht="14.25" customHeight="1" x14ac:dyDescent="0.25">
      <c r="A7" s="149" t="s">
        <v>650</v>
      </c>
      <c r="B7" s="150"/>
      <c r="C7" s="150"/>
      <c r="D7" s="150"/>
      <c r="E7" s="150"/>
      <c r="F7" s="150"/>
      <c r="G7" s="150"/>
      <c r="H7" s="150"/>
      <c r="I7" s="150"/>
      <c r="J7" s="150"/>
    </row>
    <row r="8" spans="1:22" ht="105" customHeight="1" x14ac:dyDescent="0.25">
      <c r="A8" s="48">
        <v>149</v>
      </c>
      <c r="B8" s="182" t="s">
        <v>86</v>
      </c>
      <c r="C8" s="24">
        <v>9</v>
      </c>
      <c r="D8" s="25" t="s">
        <v>727</v>
      </c>
      <c r="E8" s="125"/>
      <c r="F8" s="50"/>
      <c r="G8" s="125">
        <f>C8*ROUND(F8,4)</f>
        <v>0</v>
      </c>
      <c r="H8" s="125">
        <f>G8*0.095</f>
        <v>0</v>
      </c>
      <c r="I8" s="125">
        <f>+G8+H8</f>
        <v>0</v>
      </c>
      <c r="J8" s="157"/>
    </row>
    <row r="9" spans="1:22" ht="201" customHeight="1" x14ac:dyDescent="0.25">
      <c r="A9" s="48">
        <v>150</v>
      </c>
      <c r="B9" s="182" t="s">
        <v>150</v>
      </c>
      <c r="C9" s="24">
        <v>2</v>
      </c>
      <c r="D9" s="25" t="s">
        <v>5</v>
      </c>
      <c r="E9" s="125"/>
      <c r="F9" s="50"/>
      <c r="G9" s="125">
        <f t="shared" ref="G9:G14" si="0">C9*ROUND(F9,4)</f>
        <v>0</v>
      </c>
      <c r="H9" s="125">
        <f t="shared" ref="H9:H14" si="1">G9*0.095</f>
        <v>0</v>
      </c>
      <c r="I9" s="125">
        <f t="shared" ref="I9:I14" si="2">+G9+H9</f>
        <v>0</v>
      </c>
      <c r="J9" s="157"/>
    </row>
    <row r="10" spans="1:22" ht="272.25" customHeight="1" x14ac:dyDescent="0.25">
      <c r="A10" s="48">
        <v>151</v>
      </c>
      <c r="B10" s="183" t="s">
        <v>628</v>
      </c>
      <c r="C10" s="24">
        <v>50</v>
      </c>
      <c r="D10" s="25" t="s">
        <v>9</v>
      </c>
      <c r="E10" s="125"/>
      <c r="F10" s="50"/>
      <c r="G10" s="125">
        <f t="shared" si="0"/>
        <v>0</v>
      </c>
      <c r="H10" s="125">
        <f t="shared" si="1"/>
        <v>0</v>
      </c>
      <c r="I10" s="125">
        <f t="shared" si="2"/>
        <v>0</v>
      </c>
      <c r="J10" s="157"/>
    </row>
    <row r="11" spans="1:22" x14ac:dyDescent="0.25">
      <c r="A11" s="48">
        <v>152</v>
      </c>
      <c r="B11" s="182" t="s">
        <v>629</v>
      </c>
      <c r="C11" s="24">
        <v>10</v>
      </c>
      <c r="D11" s="25" t="s">
        <v>9</v>
      </c>
      <c r="E11" s="125"/>
      <c r="F11" s="50"/>
      <c r="G11" s="125">
        <f t="shared" si="0"/>
        <v>0</v>
      </c>
      <c r="H11" s="125">
        <f t="shared" si="1"/>
        <v>0</v>
      </c>
      <c r="I11" s="125">
        <f t="shared" si="2"/>
        <v>0</v>
      </c>
      <c r="J11" s="157"/>
    </row>
    <row r="12" spans="1:22" ht="41.4" x14ac:dyDescent="0.25">
      <c r="A12" s="48">
        <v>153</v>
      </c>
      <c r="B12" s="182" t="s">
        <v>151</v>
      </c>
      <c r="C12" s="24">
        <v>1000</v>
      </c>
      <c r="D12" s="25" t="s">
        <v>9</v>
      </c>
      <c r="E12" s="125"/>
      <c r="F12" s="50"/>
      <c r="G12" s="125">
        <f t="shared" si="0"/>
        <v>0</v>
      </c>
      <c r="H12" s="125">
        <f t="shared" si="1"/>
        <v>0</v>
      </c>
      <c r="I12" s="125">
        <f t="shared" si="2"/>
        <v>0</v>
      </c>
      <c r="J12" s="157"/>
    </row>
    <row r="13" spans="1:22" ht="73.5" customHeight="1" x14ac:dyDescent="0.25">
      <c r="A13" s="48">
        <v>154</v>
      </c>
      <c r="B13" s="182" t="s">
        <v>728</v>
      </c>
      <c r="C13" s="24">
        <v>1000</v>
      </c>
      <c r="D13" s="25" t="s">
        <v>9</v>
      </c>
      <c r="E13" s="125"/>
      <c r="F13" s="50"/>
      <c r="G13" s="125">
        <f t="shared" si="0"/>
        <v>0</v>
      </c>
      <c r="H13" s="125">
        <f t="shared" si="1"/>
        <v>0</v>
      </c>
      <c r="I13" s="125">
        <f t="shared" si="2"/>
        <v>0</v>
      </c>
      <c r="J13" s="157"/>
    </row>
    <row r="14" spans="1:22" x14ac:dyDescent="0.25">
      <c r="A14" s="48">
        <v>155</v>
      </c>
      <c r="B14" s="182" t="s">
        <v>630</v>
      </c>
      <c r="C14" s="24">
        <v>500</v>
      </c>
      <c r="D14" s="25" t="s">
        <v>9</v>
      </c>
      <c r="E14" s="125"/>
      <c r="F14" s="50"/>
      <c r="G14" s="125">
        <f t="shared" si="0"/>
        <v>0</v>
      </c>
      <c r="H14" s="125">
        <f t="shared" si="1"/>
        <v>0</v>
      </c>
      <c r="I14" s="125">
        <f t="shared" si="2"/>
        <v>0</v>
      </c>
      <c r="J14" s="157"/>
    </row>
    <row r="15" spans="1:22" x14ac:dyDescent="0.25">
      <c r="A15" s="48"/>
      <c r="B15" s="184" t="s">
        <v>130</v>
      </c>
      <c r="C15" s="95" t="s">
        <v>3</v>
      </c>
      <c r="D15" s="96" t="s">
        <v>3</v>
      </c>
      <c r="E15" s="96" t="s">
        <v>3</v>
      </c>
      <c r="F15" s="96" t="s">
        <v>3</v>
      </c>
      <c r="G15" s="54">
        <f>SUM(G8:G14)</f>
        <v>0</v>
      </c>
      <c r="H15" s="54">
        <f>SUM(H8:H14)</f>
        <v>0</v>
      </c>
      <c r="I15" s="54">
        <f>SUM(I8:I14)</f>
        <v>0</v>
      </c>
      <c r="J15" s="161">
        <f>SUM(J8:J14)</f>
        <v>0</v>
      </c>
    </row>
    <row r="16" spans="1:22" s="188" customFormat="1" x14ac:dyDescent="0.25">
      <c r="A16" s="185"/>
      <c r="B16" s="186"/>
      <c r="C16" s="186"/>
      <c r="D16" s="186"/>
      <c r="E16" s="186"/>
      <c r="F16" s="186"/>
      <c r="G16" s="186"/>
      <c r="H16" s="186"/>
      <c r="I16" s="186"/>
      <c r="J16" s="187"/>
      <c r="K16" s="187"/>
      <c r="L16" s="187"/>
      <c r="M16" s="187"/>
      <c r="N16" s="187"/>
      <c r="O16" s="187"/>
      <c r="P16" s="187"/>
      <c r="Q16" s="187"/>
      <c r="R16" s="187"/>
      <c r="S16" s="187"/>
      <c r="T16" s="187"/>
      <c r="U16" s="187"/>
      <c r="V16" s="187"/>
    </row>
    <row r="17" spans="1:22" s="86" customFormat="1" ht="15" customHeight="1" x14ac:dyDescent="0.3">
      <c r="A17" s="70" t="s">
        <v>61</v>
      </c>
      <c r="B17" s="70"/>
      <c r="C17" s="70"/>
      <c r="D17" s="70"/>
      <c r="E17" s="70"/>
      <c r="F17" s="70"/>
      <c r="G17" s="70"/>
      <c r="H17" s="70"/>
      <c r="I17" s="70"/>
    </row>
    <row r="18" spans="1:22" s="86" customFormat="1" ht="23.25" customHeight="1" x14ac:dyDescent="0.3">
      <c r="A18" s="74" t="s">
        <v>62</v>
      </c>
      <c r="B18" s="74"/>
      <c r="C18" s="74"/>
      <c r="D18" s="74"/>
      <c r="E18" s="74"/>
      <c r="F18" s="74"/>
      <c r="G18" s="74"/>
      <c r="H18" s="74"/>
      <c r="I18" s="74"/>
    </row>
    <row r="19" spans="1:22" s="74" customFormat="1" ht="12.75" customHeight="1" x14ac:dyDescent="0.25">
      <c r="A19" s="74" t="s">
        <v>195</v>
      </c>
    </row>
    <row r="20" spans="1:22" s="79" customFormat="1" ht="12.75" customHeight="1" x14ac:dyDescent="0.25">
      <c r="A20" s="79" t="s">
        <v>196</v>
      </c>
    </row>
    <row r="21" spans="1:22" s="79" customFormat="1" ht="15" customHeight="1" x14ac:dyDescent="0.25">
      <c r="A21" s="79" t="s">
        <v>197</v>
      </c>
    </row>
    <row r="22" spans="1:22" s="79" customFormat="1" ht="15" customHeight="1" x14ac:dyDescent="0.25">
      <c r="A22" s="79" t="s">
        <v>198</v>
      </c>
    </row>
    <row r="23" spans="1:22" s="79" customFormat="1" ht="15" customHeight="1" x14ac:dyDescent="0.25">
      <c r="A23" s="79" t="s">
        <v>199</v>
      </c>
    </row>
    <row r="24" spans="1:22" s="112" customFormat="1" ht="13.2" customHeight="1" x14ac:dyDescent="0.25">
      <c r="A24" s="79" t="s">
        <v>200</v>
      </c>
      <c r="B24" s="79"/>
      <c r="C24" s="79"/>
      <c r="D24" s="79"/>
      <c r="E24" s="79"/>
      <c r="F24" s="79"/>
      <c r="G24" s="79"/>
      <c r="H24" s="79"/>
      <c r="I24" s="79"/>
    </row>
    <row r="25" spans="1:22" s="112" customFormat="1" ht="48.75" customHeight="1" x14ac:dyDescent="0.25">
      <c r="A25" s="79" t="s">
        <v>935</v>
      </c>
      <c r="B25" s="79"/>
      <c r="C25" s="79"/>
      <c r="D25" s="79"/>
      <c r="E25" s="79"/>
      <c r="F25" s="79"/>
      <c r="G25" s="79"/>
      <c r="H25" s="79"/>
      <c r="I25" s="79"/>
    </row>
    <row r="26" spans="1:22" s="112" customFormat="1" x14ac:dyDescent="0.25">
      <c r="A26" s="84"/>
      <c r="B26" s="84"/>
      <c r="C26" s="84"/>
      <c r="D26" s="84"/>
      <c r="E26" s="84"/>
      <c r="F26" s="84"/>
      <c r="G26" s="84"/>
      <c r="H26" s="84"/>
      <c r="I26" s="84"/>
    </row>
    <row r="27" spans="1:22" s="86" customFormat="1" ht="13.95" customHeight="1" x14ac:dyDescent="0.3">
      <c r="A27" s="86" t="s">
        <v>918</v>
      </c>
    </row>
    <row r="28" spans="1:22" ht="14.4" x14ac:dyDescent="0.3">
      <c r="A28" s="168"/>
      <c r="B28" s="168"/>
      <c r="C28" s="169"/>
      <c r="D28" s="143"/>
      <c r="E28" s="144"/>
      <c r="F28" s="170"/>
      <c r="G28" s="144"/>
      <c r="H28" s="144"/>
      <c r="I28" s="144"/>
      <c r="J28" s="144"/>
      <c r="K28" s="189"/>
      <c r="L28" s="189"/>
      <c r="M28" s="189"/>
      <c r="N28" s="189"/>
      <c r="O28" s="189"/>
      <c r="P28" s="189"/>
      <c r="Q28" s="189"/>
      <c r="R28" s="189"/>
      <c r="S28" s="189"/>
      <c r="T28" s="189"/>
      <c r="U28" s="189"/>
      <c r="V28" s="189"/>
    </row>
    <row r="29" spans="1:22" x14ac:dyDescent="0.25">
      <c r="A29" s="286"/>
      <c r="B29" s="286"/>
      <c r="C29" s="286"/>
      <c r="D29" s="286"/>
      <c r="E29" s="286"/>
      <c r="F29" s="286"/>
      <c r="G29" s="286"/>
      <c r="H29" s="286"/>
      <c r="I29" s="286"/>
      <c r="J29" s="286"/>
      <c r="K29" s="286"/>
      <c r="L29" s="286"/>
      <c r="M29" s="286"/>
      <c r="N29" s="286"/>
      <c r="O29" s="286"/>
      <c r="P29" s="286"/>
      <c r="Q29" s="286"/>
      <c r="R29" s="189"/>
      <c r="S29" s="189"/>
      <c r="T29" s="189"/>
      <c r="U29" s="189"/>
      <c r="V29" s="189"/>
    </row>
    <row r="30" spans="1:22" x14ac:dyDescent="0.25">
      <c r="A30" s="138"/>
      <c r="B30" s="106"/>
      <c r="C30" s="106"/>
      <c r="D30" s="106"/>
      <c r="E30" s="106"/>
      <c r="F30" s="106"/>
      <c r="G30" s="106"/>
      <c r="H30" s="106"/>
      <c r="I30" s="106"/>
      <c r="J30" s="189"/>
      <c r="K30" s="189"/>
      <c r="L30" s="189"/>
      <c r="M30" s="189"/>
      <c r="N30" s="189"/>
      <c r="O30" s="189"/>
      <c r="P30" s="189"/>
      <c r="Q30" s="189"/>
      <c r="R30" s="189"/>
      <c r="S30" s="189"/>
      <c r="T30" s="189"/>
      <c r="U30" s="189"/>
      <c r="V30" s="189"/>
    </row>
    <row r="31" spans="1:22" x14ac:dyDescent="0.25">
      <c r="A31" s="138"/>
      <c r="B31" s="8"/>
      <c r="C31" s="8"/>
      <c r="D31" s="8"/>
      <c r="E31" s="8"/>
      <c r="F31" s="8"/>
      <c r="G31" s="8"/>
      <c r="H31" s="8"/>
      <c r="I31" s="8"/>
      <c r="J31" s="189"/>
      <c r="K31" s="189"/>
      <c r="L31" s="189"/>
      <c r="M31" s="189"/>
      <c r="N31" s="189"/>
      <c r="O31" s="189"/>
      <c r="P31" s="189"/>
      <c r="Q31" s="189"/>
      <c r="R31" s="189"/>
      <c r="S31" s="189"/>
      <c r="T31" s="189"/>
      <c r="U31" s="189"/>
      <c r="V31" s="189"/>
    </row>
    <row r="32" spans="1:22" x14ac:dyDescent="0.25">
      <c r="A32" s="138"/>
      <c r="B32" s="8"/>
      <c r="C32" s="8"/>
      <c r="D32" s="8"/>
      <c r="E32" s="8"/>
      <c r="F32" s="8"/>
      <c r="G32" s="8"/>
      <c r="H32" s="8"/>
      <c r="I32" s="8"/>
      <c r="J32" s="189"/>
      <c r="K32" s="189"/>
      <c r="L32" s="189"/>
      <c r="M32" s="189"/>
      <c r="N32" s="189"/>
      <c r="O32" s="189"/>
      <c r="P32" s="189"/>
      <c r="Q32" s="189"/>
      <c r="R32" s="189"/>
      <c r="S32" s="189"/>
      <c r="T32" s="189"/>
      <c r="U32" s="189"/>
      <c r="V32" s="189"/>
    </row>
    <row r="33" spans="1:22" x14ac:dyDescent="0.25">
      <c r="A33" s="138"/>
      <c r="B33" s="8"/>
      <c r="C33" s="12"/>
      <c r="D33" s="12"/>
      <c r="E33" s="12"/>
      <c r="F33" s="12"/>
      <c r="G33" s="12"/>
      <c r="H33" s="12"/>
      <c r="I33" s="12"/>
      <c r="J33" s="189"/>
      <c r="K33" s="189"/>
      <c r="L33" s="189"/>
      <c r="M33" s="189"/>
      <c r="N33" s="189"/>
      <c r="O33" s="189"/>
      <c r="P33" s="189"/>
      <c r="Q33" s="189"/>
      <c r="R33" s="189"/>
      <c r="S33" s="189"/>
      <c r="T33" s="189"/>
      <c r="U33" s="189"/>
      <c r="V33" s="189"/>
    </row>
    <row r="34" spans="1:22" x14ac:dyDescent="0.25">
      <c r="A34" s="138"/>
      <c r="B34" s="8"/>
      <c r="C34" s="12"/>
      <c r="D34" s="12"/>
      <c r="E34" s="12"/>
      <c r="F34" s="12"/>
      <c r="G34" s="12"/>
      <c r="H34" s="12"/>
      <c r="I34" s="12"/>
    </row>
    <row r="35" spans="1:22" x14ac:dyDescent="0.25">
      <c r="A35" s="138"/>
      <c r="B35" s="8"/>
      <c r="C35" s="12"/>
      <c r="D35" s="12"/>
      <c r="E35" s="12"/>
      <c r="F35" s="12"/>
      <c r="G35" s="12"/>
      <c r="H35" s="12"/>
      <c r="I35" s="12"/>
    </row>
    <row r="36" spans="1:22" x14ac:dyDescent="0.25">
      <c r="A36" s="138"/>
      <c r="B36" s="8"/>
      <c r="C36" s="12"/>
      <c r="D36" s="12"/>
      <c r="E36" s="12"/>
      <c r="F36" s="12"/>
      <c r="G36" s="12"/>
      <c r="H36" s="12"/>
      <c r="I36" s="12"/>
    </row>
    <row r="37" spans="1:22" x14ac:dyDescent="0.25">
      <c r="A37" s="138"/>
      <c r="B37" s="8"/>
      <c r="C37" s="12"/>
      <c r="D37" s="12"/>
      <c r="E37" s="12"/>
      <c r="F37" s="12"/>
      <c r="G37" s="12"/>
      <c r="H37" s="12"/>
      <c r="I37" s="12"/>
    </row>
    <row r="38" spans="1:22" x14ac:dyDescent="0.25">
      <c r="A38" s="138"/>
      <c r="B38" s="8"/>
      <c r="C38" s="12"/>
      <c r="D38" s="12"/>
      <c r="E38" s="12"/>
      <c r="F38" s="12"/>
      <c r="G38" s="12"/>
      <c r="H38" s="12"/>
      <c r="I38" s="12"/>
    </row>
    <row r="39" spans="1:22" x14ac:dyDescent="0.25">
      <c r="A39" s="138"/>
      <c r="B39" s="8"/>
      <c r="C39" s="106"/>
      <c r="D39" s="106"/>
      <c r="E39" s="106"/>
      <c r="F39" s="106"/>
      <c r="G39" s="106"/>
      <c r="H39" s="106"/>
      <c r="I39" s="106"/>
    </row>
    <row r="40" spans="1:22" x14ac:dyDescent="0.25">
      <c r="A40" s="138"/>
      <c r="B40" s="8"/>
      <c r="C40" s="12"/>
      <c r="D40" s="12"/>
      <c r="E40" s="12"/>
      <c r="F40" s="12"/>
      <c r="G40" s="12"/>
      <c r="H40" s="12"/>
      <c r="I40" s="12"/>
    </row>
    <row r="41" spans="1:22" x14ac:dyDescent="0.25">
      <c r="A41" s="138"/>
      <c r="B41" s="89"/>
      <c r="C41" s="12"/>
      <c r="D41" s="12"/>
      <c r="E41" s="12"/>
      <c r="F41" s="12"/>
      <c r="G41" s="12"/>
      <c r="H41" s="12"/>
      <c r="I41" s="12"/>
    </row>
    <row r="42" spans="1:22" x14ac:dyDescent="0.25">
      <c r="A42" s="138"/>
      <c r="B42" s="89"/>
      <c r="C42" s="89"/>
      <c r="D42" s="89"/>
      <c r="E42" s="89"/>
      <c r="F42" s="89"/>
      <c r="G42" s="89"/>
      <c r="H42" s="89"/>
      <c r="I42" s="89"/>
    </row>
    <row r="43" spans="1:22" x14ac:dyDescent="0.25">
      <c r="A43" s="138"/>
      <c r="B43" s="179"/>
      <c r="C43" s="90"/>
      <c r="D43" s="91"/>
      <c r="E43" s="12"/>
      <c r="F43" s="12"/>
      <c r="G43" s="12"/>
      <c r="H43" s="12"/>
      <c r="I43" s="12"/>
    </row>
    <row r="44" spans="1:22" x14ac:dyDescent="0.25">
      <c r="A44" s="138"/>
      <c r="B44" s="180"/>
      <c r="C44" s="9"/>
      <c r="D44" s="10"/>
      <c r="E44" s="92"/>
      <c r="F44" s="92"/>
      <c r="G44" s="92"/>
      <c r="H44" s="92"/>
      <c r="I44" s="92"/>
    </row>
    <row r="45" spans="1:22" x14ac:dyDescent="0.25">
      <c r="A45" s="7"/>
      <c r="B45" s="8"/>
      <c r="C45" s="12"/>
      <c r="D45" s="12"/>
      <c r="E45" s="12"/>
      <c r="F45" s="12"/>
      <c r="G45" s="12"/>
      <c r="H45" s="12"/>
      <c r="I45" s="12"/>
    </row>
    <row r="46" spans="1:22" x14ac:dyDescent="0.25">
      <c r="A46" s="7"/>
      <c r="B46" s="8"/>
      <c r="C46" s="12"/>
      <c r="D46" s="12"/>
      <c r="E46" s="12"/>
      <c r="F46" s="12"/>
      <c r="G46" s="12"/>
      <c r="H46" s="12"/>
      <c r="I46" s="12"/>
    </row>
    <row r="47" spans="1:22" x14ac:dyDescent="0.25">
      <c r="A47" s="7"/>
      <c r="B47" s="8"/>
      <c r="C47" s="12"/>
      <c r="D47" s="12"/>
      <c r="E47" s="12"/>
      <c r="F47" s="12"/>
      <c r="G47" s="12"/>
      <c r="H47" s="12"/>
      <c r="I47" s="12"/>
    </row>
  </sheetData>
  <sheetProtection algorithmName="SHA-512" hashValue="7V2xxf2Kx+UyGFHca2WBlfCLM6SOxsm6MgvOq08q0nC2HZRt3YpAepigqBaxb09BjndKXe5vOP5gjUHhRgQYxQ==" saltValue="iEqZGdHu9EyMgFhnhikpRQ==" spinCount="100000" sheet="1" objects="1" scenarios="1" selectLockedCells="1"/>
  <sortState ref="B8:B14">
    <sortCondition ref="B8:B14"/>
  </sortState>
  <mergeCells count="1">
    <mergeCell ref="A29:Q29"/>
  </mergeCells>
  <phoneticPr fontId="4" type="noConversion"/>
  <dataValidations count="1">
    <dataValidation type="whole" operator="equal" allowBlank="1" showInputMessage="1" showErrorMessage="1" sqref="J8:J14" xr:uid="{00000000-0002-0000-0500-000000000000}">
      <formula1>1</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Q172"/>
  <sheetViews>
    <sheetView zoomScaleNormal="100" zoomScaleSheetLayoutView="100" workbookViewId="0">
      <pane ySplit="6" topLeftCell="A7" activePane="bottomLeft" state="frozen"/>
      <selection pane="bottomLeft"/>
    </sheetView>
  </sheetViews>
  <sheetFormatPr defaultColWidth="9.33203125" defaultRowHeight="13.8" x14ac:dyDescent="0.25"/>
  <cols>
    <col min="1" max="1" width="4.6640625" style="7" customWidth="1"/>
    <col min="2" max="2" width="31.33203125" style="191" customWidth="1"/>
    <col min="3" max="3" width="8" style="7" customWidth="1"/>
    <col min="4" max="4" width="6.33203125" style="7" customWidth="1"/>
    <col min="5" max="5" width="13.33203125" style="7" customWidth="1"/>
    <col min="6" max="6" width="10.44140625" style="7" customWidth="1"/>
    <col min="7" max="7" width="11.6640625" style="7" customWidth="1"/>
    <col min="8" max="8" width="9.6640625" style="7" customWidth="1"/>
    <col min="9" max="9" width="13" style="7" customWidth="1"/>
    <col min="10" max="10" width="11" style="7" customWidth="1"/>
    <col min="11" max="16384" width="9.33203125" style="7"/>
  </cols>
  <sheetData>
    <row r="1" spans="1:10" x14ac:dyDescent="0.25">
      <c r="A1" s="7" t="s">
        <v>6</v>
      </c>
      <c r="B1" s="8"/>
      <c r="C1" s="9"/>
      <c r="D1" s="279"/>
      <c r="E1" s="11" t="s">
        <v>930</v>
      </c>
      <c r="F1" s="106"/>
      <c r="G1" s="106"/>
      <c r="H1" s="106"/>
      <c r="I1" s="106"/>
      <c r="J1" s="106"/>
    </row>
    <row r="2" spans="1:10" x14ac:dyDescent="0.25">
      <c r="C2" s="279"/>
      <c r="D2" s="279"/>
    </row>
    <row r="3" spans="1:10" x14ac:dyDescent="0.25">
      <c r="A3" s="14" t="s">
        <v>471</v>
      </c>
      <c r="B3" s="106"/>
      <c r="C3" s="106"/>
      <c r="D3" s="106"/>
      <c r="E3" s="106"/>
      <c r="F3" s="106"/>
      <c r="G3" s="106"/>
      <c r="H3" s="106"/>
      <c r="I3" s="106"/>
    </row>
    <row r="4" spans="1:10" x14ac:dyDescent="0.25">
      <c r="C4" s="279"/>
      <c r="D4" s="279"/>
    </row>
    <row r="5" spans="1:10" s="8" customFormat="1" ht="52.8" x14ac:dyDescent="0.25">
      <c r="A5" s="16" t="s">
        <v>2</v>
      </c>
      <c r="B5" s="16" t="s">
        <v>0</v>
      </c>
      <c r="C5" s="17" t="s">
        <v>1</v>
      </c>
      <c r="D5" s="17" t="s">
        <v>98</v>
      </c>
      <c r="E5" s="18" t="s">
        <v>4</v>
      </c>
      <c r="F5" s="18" t="s">
        <v>94</v>
      </c>
      <c r="G5" s="18" t="s">
        <v>95</v>
      </c>
      <c r="H5" s="18" t="s">
        <v>96</v>
      </c>
      <c r="I5" s="18" t="s">
        <v>97</v>
      </c>
      <c r="J5" s="18" t="s">
        <v>204</v>
      </c>
    </row>
    <row r="6" spans="1:10" ht="26.4" x14ac:dyDescent="0.25">
      <c r="A6" s="16">
        <v>1</v>
      </c>
      <c r="B6" s="16">
        <v>2</v>
      </c>
      <c r="C6" s="17">
        <v>3</v>
      </c>
      <c r="D6" s="17">
        <v>4</v>
      </c>
      <c r="E6" s="17">
        <v>5</v>
      </c>
      <c r="F6" s="17">
        <v>6</v>
      </c>
      <c r="G6" s="17" t="s">
        <v>58</v>
      </c>
      <c r="H6" s="18" t="s">
        <v>59</v>
      </c>
      <c r="I6" s="17" t="s">
        <v>60</v>
      </c>
      <c r="J6" s="17">
        <v>10</v>
      </c>
    </row>
    <row r="7" spans="1:10" ht="16.5" customHeight="1" x14ac:dyDescent="0.25">
      <c r="A7" s="175" t="s">
        <v>729</v>
      </c>
      <c r="B7" s="176"/>
      <c r="C7" s="176"/>
      <c r="D7" s="176"/>
      <c r="E7" s="176"/>
      <c r="F7" s="176"/>
      <c r="G7" s="176"/>
      <c r="H7" s="176"/>
      <c r="I7" s="176"/>
      <c r="J7" s="176"/>
    </row>
    <row r="8" spans="1:10" ht="55.2" x14ac:dyDescent="0.25">
      <c r="A8" s="48">
        <v>156</v>
      </c>
      <c r="B8" s="192" t="s">
        <v>167</v>
      </c>
      <c r="C8" s="24">
        <v>10</v>
      </c>
      <c r="D8" s="25" t="s">
        <v>5</v>
      </c>
      <c r="E8" s="54" t="s">
        <v>3</v>
      </c>
      <c r="F8" s="193"/>
      <c r="G8" s="125">
        <f>C8*ROUND(F8,4)</f>
        <v>0</v>
      </c>
      <c r="H8" s="125">
        <f>G8*0.095</f>
        <v>0</v>
      </c>
      <c r="I8" s="125">
        <f>+G8+H8</f>
        <v>0</v>
      </c>
      <c r="J8" s="96" t="s">
        <v>3</v>
      </c>
    </row>
    <row r="9" spans="1:10" ht="114.75" customHeight="1" x14ac:dyDescent="0.25">
      <c r="A9" s="48">
        <v>157</v>
      </c>
      <c r="B9" s="192" t="s">
        <v>162</v>
      </c>
      <c r="C9" s="24">
        <v>100</v>
      </c>
      <c r="D9" s="25" t="s">
        <v>5</v>
      </c>
      <c r="E9" s="54" t="s">
        <v>3</v>
      </c>
      <c r="F9" s="193"/>
      <c r="G9" s="125">
        <f t="shared" ref="G9:G10" si="0">C9*ROUND(F9,4)</f>
        <v>0</v>
      </c>
      <c r="H9" s="125">
        <f t="shared" ref="H9:H10" si="1">G9*0.095</f>
        <v>0</v>
      </c>
      <c r="I9" s="125">
        <f t="shared" ref="I9:I10" si="2">+G9+H9</f>
        <v>0</v>
      </c>
      <c r="J9" s="96" t="s">
        <v>3</v>
      </c>
    </row>
    <row r="10" spans="1:10" ht="105.75" customHeight="1" x14ac:dyDescent="0.25">
      <c r="A10" s="48">
        <v>158</v>
      </c>
      <c r="B10" s="192" t="s">
        <v>172</v>
      </c>
      <c r="C10" s="24">
        <v>50</v>
      </c>
      <c r="D10" s="25" t="s">
        <v>5</v>
      </c>
      <c r="E10" s="54" t="s">
        <v>3</v>
      </c>
      <c r="F10" s="193"/>
      <c r="G10" s="125">
        <f t="shared" si="0"/>
        <v>0</v>
      </c>
      <c r="H10" s="125">
        <f t="shared" si="1"/>
        <v>0</v>
      </c>
      <c r="I10" s="125">
        <f t="shared" si="2"/>
        <v>0</v>
      </c>
      <c r="J10" s="96" t="s">
        <v>3</v>
      </c>
    </row>
    <row r="11" spans="1:10" ht="82.8" x14ac:dyDescent="0.25">
      <c r="A11" s="48">
        <v>159</v>
      </c>
      <c r="B11" s="192" t="s">
        <v>156</v>
      </c>
      <c r="C11" s="24">
        <v>1500</v>
      </c>
      <c r="D11" s="25" t="s">
        <v>5</v>
      </c>
      <c r="E11" s="54" t="s">
        <v>3</v>
      </c>
      <c r="F11" s="193"/>
      <c r="G11" s="125">
        <f t="shared" ref="G11:G76" si="3">C11*ROUND(F11,4)</f>
        <v>0</v>
      </c>
      <c r="H11" s="125">
        <f t="shared" ref="H11:H71" si="4">G11*0.095</f>
        <v>0</v>
      </c>
      <c r="I11" s="125">
        <f t="shared" ref="I11:I71" si="5">+G11+H11</f>
        <v>0</v>
      </c>
      <c r="J11" s="96" t="s">
        <v>3</v>
      </c>
    </row>
    <row r="12" spans="1:10" ht="82.8" x14ac:dyDescent="0.25">
      <c r="A12" s="48">
        <v>160</v>
      </c>
      <c r="B12" s="192" t="s">
        <v>161</v>
      </c>
      <c r="C12" s="24">
        <v>50</v>
      </c>
      <c r="D12" s="25" t="s">
        <v>5</v>
      </c>
      <c r="E12" s="54" t="s">
        <v>3</v>
      </c>
      <c r="F12" s="193"/>
      <c r="G12" s="125">
        <f t="shared" si="3"/>
        <v>0</v>
      </c>
      <c r="H12" s="125">
        <f t="shared" si="4"/>
        <v>0</v>
      </c>
      <c r="I12" s="125">
        <f t="shared" si="5"/>
        <v>0</v>
      </c>
      <c r="J12" s="96" t="s">
        <v>3</v>
      </c>
    </row>
    <row r="13" spans="1:10" ht="94.5" customHeight="1" x14ac:dyDescent="0.25">
      <c r="A13" s="48">
        <v>161</v>
      </c>
      <c r="B13" s="192" t="s">
        <v>155</v>
      </c>
      <c r="C13" s="24">
        <v>3500</v>
      </c>
      <c r="D13" s="25" t="s">
        <v>5</v>
      </c>
      <c r="E13" s="54" t="s">
        <v>3</v>
      </c>
      <c r="F13" s="193"/>
      <c r="G13" s="125">
        <f t="shared" si="3"/>
        <v>0</v>
      </c>
      <c r="H13" s="125">
        <f t="shared" si="4"/>
        <v>0</v>
      </c>
      <c r="I13" s="125">
        <f t="shared" si="5"/>
        <v>0</v>
      </c>
      <c r="J13" s="96" t="s">
        <v>3</v>
      </c>
    </row>
    <row r="14" spans="1:10" ht="41.4" x14ac:dyDescent="0.25">
      <c r="A14" s="48">
        <v>162</v>
      </c>
      <c r="B14" s="192" t="s">
        <v>372</v>
      </c>
      <c r="C14" s="24">
        <v>150</v>
      </c>
      <c r="D14" s="25" t="s">
        <v>5</v>
      </c>
      <c r="E14" s="54" t="s">
        <v>3</v>
      </c>
      <c r="F14" s="193"/>
      <c r="G14" s="125">
        <f t="shared" si="3"/>
        <v>0</v>
      </c>
      <c r="H14" s="125">
        <f t="shared" si="4"/>
        <v>0</v>
      </c>
      <c r="I14" s="125">
        <f t="shared" si="5"/>
        <v>0</v>
      </c>
      <c r="J14" s="96" t="s">
        <v>3</v>
      </c>
    </row>
    <row r="15" spans="1:10" x14ac:dyDescent="0.25">
      <c r="A15" s="48">
        <v>163</v>
      </c>
      <c r="B15" s="195" t="s">
        <v>380</v>
      </c>
      <c r="C15" s="24">
        <v>10</v>
      </c>
      <c r="D15" s="25" t="s">
        <v>5</v>
      </c>
      <c r="E15" s="54" t="s">
        <v>3</v>
      </c>
      <c r="F15" s="193"/>
      <c r="G15" s="125">
        <f t="shared" si="3"/>
        <v>0</v>
      </c>
      <c r="H15" s="125">
        <f t="shared" si="4"/>
        <v>0</v>
      </c>
      <c r="I15" s="125">
        <f t="shared" si="5"/>
        <v>0</v>
      </c>
      <c r="J15" s="96" t="s">
        <v>3</v>
      </c>
    </row>
    <row r="16" spans="1:10" x14ac:dyDescent="0.25">
      <c r="A16" s="48">
        <v>164</v>
      </c>
      <c r="B16" s="195" t="s">
        <v>10</v>
      </c>
      <c r="C16" s="24">
        <v>150</v>
      </c>
      <c r="D16" s="25" t="s">
        <v>5</v>
      </c>
      <c r="E16" s="54" t="s">
        <v>3</v>
      </c>
      <c r="F16" s="193"/>
      <c r="G16" s="125">
        <f t="shared" si="3"/>
        <v>0</v>
      </c>
      <c r="H16" s="125">
        <f t="shared" si="4"/>
        <v>0</v>
      </c>
      <c r="I16" s="125">
        <f t="shared" si="5"/>
        <v>0</v>
      </c>
      <c r="J16" s="96" t="s">
        <v>3</v>
      </c>
    </row>
    <row r="17" spans="1:10" ht="82.8" x14ac:dyDescent="0.25">
      <c r="A17" s="48">
        <v>165</v>
      </c>
      <c r="B17" s="192" t="s">
        <v>159</v>
      </c>
      <c r="C17" s="24">
        <v>30</v>
      </c>
      <c r="D17" s="25" t="s">
        <v>5</v>
      </c>
      <c r="E17" s="54" t="s">
        <v>3</v>
      </c>
      <c r="F17" s="193"/>
      <c r="G17" s="125">
        <f t="shared" si="3"/>
        <v>0</v>
      </c>
      <c r="H17" s="125">
        <f t="shared" si="4"/>
        <v>0</v>
      </c>
      <c r="I17" s="125">
        <f t="shared" si="5"/>
        <v>0</v>
      </c>
      <c r="J17" s="96" t="s">
        <v>3</v>
      </c>
    </row>
    <row r="18" spans="1:10" ht="110.4" x14ac:dyDescent="0.25">
      <c r="A18" s="48">
        <v>166</v>
      </c>
      <c r="B18" s="192" t="s">
        <v>168</v>
      </c>
      <c r="C18" s="24">
        <v>300</v>
      </c>
      <c r="D18" s="25" t="s">
        <v>5</v>
      </c>
      <c r="E18" s="54" t="s">
        <v>3</v>
      </c>
      <c r="F18" s="193"/>
      <c r="G18" s="125">
        <f t="shared" si="3"/>
        <v>0</v>
      </c>
      <c r="H18" s="125">
        <f t="shared" si="4"/>
        <v>0</v>
      </c>
      <c r="I18" s="125">
        <f t="shared" si="5"/>
        <v>0</v>
      </c>
      <c r="J18" s="96" t="s">
        <v>3</v>
      </c>
    </row>
    <row r="19" spans="1:10" x14ac:dyDescent="0.25">
      <c r="A19" s="48">
        <v>167</v>
      </c>
      <c r="B19" s="192" t="s">
        <v>29</v>
      </c>
      <c r="C19" s="24">
        <v>100</v>
      </c>
      <c r="D19" s="25" t="s">
        <v>5</v>
      </c>
      <c r="E19" s="54" t="s">
        <v>3</v>
      </c>
      <c r="F19" s="193"/>
      <c r="G19" s="125">
        <f t="shared" si="3"/>
        <v>0</v>
      </c>
      <c r="H19" s="125">
        <f t="shared" si="4"/>
        <v>0</v>
      </c>
      <c r="I19" s="125">
        <f t="shared" si="5"/>
        <v>0</v>
      </c>
      <c r="J19" s="96" t="s">
        <v>3</v>
      </c>
    </row>
    <row r="20" spans="1:10" x14ac:dyDescent="0.25">
      <c r="A20" s="48">
        <v>168</v>
      </c>
      <c r="B20" s="192" t="s">
        <v>30</v>
      </c>
      <c r="C20" s="24">
        <v>300</v>
      </c>
      <c r="D20" s="25" t="s">
        <v>5</v>
      </c>
      <c r="E20" s="54" t="s">
        <v>3</v>
      </c>
      <c r="F20" s="193"/>
      <c r="G20" s="125">
        <f t="shared" si="3"/>
        <v>0</v>
      </c>
      <c r="H20" s="125">
        <f t="shared" si="4"/>
        <v>0</v>
      </c>
      <c r="I20" s="125">
        <f t="shared" si="5"/>
        <v>0</v>
      </c>
      <c r="J20" s="96" t="s">
        <v>3</v>
      </c>
    </row>
    <row r="21" spans="1:10" x14ac:dyDescent="0.25">
      <c r="A21" s="48">
        <v>169</v>
      </c>
      <c r="B21" s="192" t="s">
        <v>382</v>
      </c>
      <c r="C21" s="24">
        <v>2000</v>
      </c>
      <c r="D21" s="25" t="s">
        <v>5</v>
      </c>
      <c r="E21" s="54" t="s">
        <v>3</v>
      </c>
      <c r="F21" s="193"/>
      <c r="G21" s="125">
        <f t="shared" si="3"/>
        <v>0</v>
      </c>
      <c r="H21" s="125">
        <f t="shared" si="4"/>
        <v>0</v>
      </c>
      <c r="I21" s="125">
        <f t="shared" si="5"/>
        <v>0</v>
      </c>
      <c r="J21" s="96" t="s">
        <v>3</v>
      </c>
    </row>
    <row r="22" spans="1:10" x14ac:dyDescent="0.25">
      <c r="A22" s="48">
        <v>170</v>
      </c>
      <c r="B22" s="192" t="s">
        <v>383</v>
      </c>
      <c r="C22" s="24">
        <v>1000</v>
      </c>
      <c r="D22" s="25" t="s">
        <v>5</v>
      </c>
      <c r="E22" s="54" t="s">
        <v>3</v>
      </c>
      <c r="F22" s="193"/>
      <c r="G22" s="125">
        <f>C22*ROUND(F22,4)</f>
        <v>0</v>
      </c>
      <c r="H22" s="125">
        <f t="shared" si="4"/>
        <v>0</v>
      </c>
      <c r="I22" s="125">
        <f t="shared" si="5"/>
        <v>0</v>
      </c>
      <c r="J22" s="96" t="s">
        <v>3</v>
      </c>
    </row>
    <row r="23" spans="1:10" x14ac:dyDescent="0.25">
      <c r="A23" s="48">
        <v>171</v>
      </c>
      <c r="B23" s="192" t="s">
        <v>31</v>
      </c>
      <c r="C23" s="24">
        <v>1200</v>
      </c>
      <c r="D23" s="25" t="s">
        <v>5</v>
      </c>
      <c r="E23" s="54" t="s">
        <v>3</v>
      </c>
      <c r="F23" s="193"/>
      <c r="G23" s="125">
        <f t="shared" si="3"/>
        <v>0</v>
      </c>
      <c r="H23" s="125">
        <f t="shared" si="4"/>
        <v>0</v>
      </c>
      <c r="I23" s="125">
        <f t="shared" si="5"/>
        <v>0</v>
      </c>
      <c r="J23" s="96" t="s">
        <v>3</v>
      </c>
    </row>
    <row r="24" spans="1:10" ht="95.25" customHeight="1" x14ac:dyDescent="0.25">
      <c r="A24" s="48">
        <v>172</v>
      </c>
      <c r="B24" s="192" t="s">
        <v>154</v>
      </c>
      <c r="C24" s="24">
        <v>100</v>
      </c>
      <c r="D24" s="25" t="s">
        <v>5</v>
      </c>
      <c r="E24" s="54" t="s">
        <v>3</v>
      </c>
      <c r="F24" s="193"/>
      <c r="G24" s="125">
        <f t="shared" si="3"/>
        <v>0</v>
      </c>
      <c r="H24" s="125">
        <f t="shared" si="4"/>
        <v>0</v>
      </c>
      <c r="I24" s="125">
        <f t="shared" si="5"/>
        <v>0</v>
      </c>
      <c r="J24" s="96" t="s">
        <v>3</v>
      </c>
    </row>
    <row r="25" spans="1:10" x14ac:dyDescent="0.25">
      <c r="A25" s="48">
        <v>173</v>
      </c>
      <c r="B25" s="192" t="s">
        <v>381</v>
      </c>
      <c r="C25" s="24">
        <v>10</v>
      </c>
      <c r="D25" s="25" t="s">
        <v>5</v>
      </c>
      <c r="E25" s="54" t="s">
        <v>3</v>
      </c>
      <c r="F25" s="193"/>
      <c r="G25" s="125">
        <f t="shared" si="3"/>
        <v>0</v>
      </c>
      <c r="H25" s="125">
        <f t="shared" si="4"/>
        <v>0</v>
      </c>
      <c r="I25" s="125">
        <f t="shared" si="5"/>
        <v>0</v>
      </c>
      <c r="J25" s="96" t="s">
        <v>3</v>
      </c>
    </row>
    <row r="26" spans="1:10" x14ac:dyDescent="0.25">
      <c r="A26" s="48">
        <v>174</v>
      </c>
      <c r="B26" s="192" t="s">
        <v>11</v>
      </c>
      <c r="C26" s="24">
        <v>50</v>
      </c>
      <c r="D26" s="25" t="s">
        <v>5</v>
      </c>
      <c r="E26" s="54" t="s">
        <v>3</v>
      </c>
      <c r="F26" s="193"/>
      <c r="G26" s="125">
        <f t="shared" si="3"/>
        <v>0</v>
      </c>
      <c r="H26" s="125">
        <f t="shared" si="4"/>
        <v>0</v>
      </c>
      <c r="I26" s="125">
        <f t="shared" si="5"/>
        <v>0</v>
      </c>
      <c r="J26" s="96" t="s">
        <v>3</v>
      </c>
    </row>
    <row r="27" spans="1:10" x14ac:dyDescent="0.25">
      <c r="A27" s="48">
        <v>175</v>
      </c>
      <c r="B27" s="192" t="s">
        <v>374</v>
      </c>
      <c r="C27" s="24">
        <v>250</v>
      </c>
      <c r="D27" s="25" t="s">
        <v>5</v>
      </c>
      <c r="E27" s="54" t="s">
        <v>3</v>
      </c>
      <c r="F27" s="193"/>
      <c r="G27" s="125">
        <f t="shared" si="3"/>
        <v>0</v>
      </c>
      <c r="H27" s="125">
        <f t="shared" si="4"/>
        <v>0</v>
      </c>
      <c r="I27" s="125">
        <f t="shared" si="5"/>
        <v>0</v>
      </c>
      <c r="J27" s="96" t="s">
        <v>3</v>
      </c>
    </row>
    <row r="28" spans="1:10" ht="102" customHeight="1" x14ac:dyDescent="0.25">
      <c r="A28" s="48">
        <v>176</v>
      </c>
      <c r="B28" s="192" t="s">
        <v>157</v>
      </c>
      <c r="C28" s="24">
        <v>950</v>
      </c>
      <c r="D28" s="25" t="s">
        <v>5</v>
      </c>
      <c r="E28" s="54" t="s">
        <v>3</v>
      </c>
      <c r="F28" s="193"/>
      <c r="G28" s="125">
        <f t="shared" si="3"/>
        <v>0</v>
      </c>
      <c r="H28" s="125">
        <f t="shared" si="4"/>
        <v>0</v>
      </c>
      <c r="I28" s="125">
        <f t="shared" si="5"/>
        <v>0</v>
      </c>
      <c r="J28" s="96" t="s">
        <v>3</v>
      </c>
    </row>
    <row r="29" spans="1:10" ht="102" customHeight="1" x14ac:dyDescent="0.25">
      <c r="A29" s="48">
        <v>177</v>
      </c>
      <c r="B29" s="192" t="s">
        <v>158</v>
      </c>
      <c r="C29" s="24">
        <v>950</v>
      </c>
      <c r="D29" s="25" t="s">
        <v>5</v>
      </c>
      <c r="E29" s="54" t="s">
        <v>3</v>
      </c>
      <c r="F29" s="193"/>
      <c r="G29" s="125">
        <f>C29*ROUND(F29,4)</f>
        <v>0</v>
      </c>
      <c r="H29" s="125">
        <f t="shared" si="4"/>
        <v>0</v>
      </c>
      <c r="I29" s="125">
        <f t="shared" si="5"/>
        <v>0</v>
      </c>
      <c r="J29" s="96" t="s">
        <v>3</v>
      </c>
    </row>
    <row r="30" spans="1:10" x14ac:dyDescent="0.25">
      <c r="A30" s="48">
        <v>178</v>
      </c>
      <c r="B30" s="192" t="s">
        <v>373</v>
      </c>
      <c r="C30" s="24">
        <v>680</v>
      </c>
      <c r="D30" s="25" t="s">
        <v>5</v>
      </c>
      <c r="E30" s="54" t="s">
        <v>3</v>
      </c>
      <c r="F30" s="193"/>
      <c r="G30" s="125">
        <f t="shared" si="3"/>
        <v>0</v>
      </c>
      <c r="H30" s="125">
        <f t="shared" si="4"/>
        <v>0</v>
      </c>
      <c r="I30" s="125">
        <f t="shared" si="5"/>
        <v>0</v>
      </c>
      <c r="J30" s="96" t="s">
        <v>3</v>
      </c>
    </row>
    <row r="31" spans="1:10" ht="69" x14ac:dyDescent="0.25">
      <c r="A31" s="48">
        <v>179</v>
      </c>
      <c r="B31" s="192" t="s">
        <v>237</v>
      </c>
      <c r="C31" s="24">
        <v>950</v>
      </c>
      <c r="D31" s="25" t="s">
        <v>5</v>
      </c>
      <c r="E31" s="54" t="s">
        <v>3</v>
      </c>
      <c r="F31" s="193"/>
      <c r="G31" s="125">
        <f t="shared" si="3"/>
        <v>0</v>
      </c>
      <c r="H31" s="125">
        <f t="shared" si="4"/>
        <v>0</v>
      </c>
      <c r="I31" s="125">
        <f t="shared" si="5"/>
        <v>0</v>
      </c>
      <c r="J31" s="96" t="s">
        <v>3</v>
      </c>
    </row>
    <row r="32" spans="1:10" ht="69" x14ac:dyDescent="0.25">
      <c r="A32" s="48">
        <v>180</v>
      </c>
      <c r="B32" s="192" t="s">
        <v>165</v>
      </c>
      <c r="C32" s="24">
        <v>100</v>
      </c>
      <c r="D32" s="25" t="s">
        <v>5</v>
      </c>
      <c r="E32" s="54" t="s">
        <v>3</v>
      </c>
      <c r="F32" s="193"/>
      <c r="G32" s="125">
        <f>C32*ROUND(F32,4)</f>
        <v>0</v>
      </c>
      <c r="H32" s="125">
        <f t="shared" si="4"/>
        <v>0</v>
      </c>
      <c r="I32" s="125">
        <f t="shared" si="5"/>
        <v>0</v>
      </c>
      <c r="J32" s="96" t="s">
        <v>3</v>
      </c>
    </row>
    <row r="33" spans="1:10" ht="69" x14ac:dyDescent="0.25">
      <c r="A33" s="48">
        <v>181</v>
      </c>
      <c r="B33" s="192" t="s">
        <v>164</v>
      </c>
      <c r="C33" s="24">
        <v>100</v>
      </c>
      <c r="D33" s="25" t="s">
        <v>5</v>
      </c>
      <c r="E33" s="54" t="s">
        <v>3</v>
      </c>
      <c r="F33" s="193"/>
      <c r="G33" s="125">
        <f t="shared" si="3"/>
        <v>0</v>
      </c>
      <c r="H33" s="125">
        <f t="shared" si="4"/>
        <v>0</v>
      </c>
      <c r="I33" s="125">
        <f t="shared" si="5"/>
        <v>0</v>
      </c>
      <c r="J33" s="96" t="s">
        <v>3</v>
      </c>
    </row>
    <row r="34" spans="1:10" ht="55.2" x14ac:dyDescent="0.25">
      <c r="A34" s="48">
        <v>182</v>
      </c>
      <c r="B34" s="192" t="s">
        <v>163</v>
      </c>
      <c r="C34" s="24">
        <v>750</v>
      </c>
      <c r="D34" s="25" t="s">
        <v>5</v>
      </c>
      <c r="E34" s="54" t="s">
        <v>3</v>
      </c>
      <c r="F34" s="193"/>
      <c r="G34" s="125">
        <f t="shared" si="3"/>
        <v>0</v>
      </c>
      <c r="H34" s="125">
        <f t="shared" si="4"/>
        <v>0</v>
      </c>
      <c r="I34" s="125">
        <f t="shared" si="5"/>
        <v>0</v>
      </c>
      <c r="J34" s="96" t="s">
        <v>3</v>
      </c>
    </row>
    <row r="35" spans="1:10" x14ac:dyDescent="0.25">
      <c r="A35" s="48">
        <v>183</v>
      </c>
      <c r="B35" s="192" t="s">
        <v>731</v>
      </c>
      <c r="C35" s="24">
        <v>450</v>
      </c>
      <c r="D35" s="25" t="s">
        <v>5</v>
      </c>
      <c r="E35" s="54" t="s">
        <v>3</v>
      </c>
      <c r="F35" s="193"/>
      <c r="G35" s="125">
        <f t="shared" si="3"/>
        <v>0</v>
      </c>
      <c r="H35" s="125">
        <f t="shared" si="4"/>
        <v>0</v>
      </c>
      <c r="I35" s="125">
        <f t="shared" si="5"/>
        <v>0</v>
      </c>
      <c r="J35" s="96" t="s">
        <v>3</v>
      </c>
    </row>
    <row r="36" spans="1:10" x14ac:dyDescent="0.25">
      <c r="A36" s="48">
        <v>184</v>
      </c>
      <c r="B36" s="195" t="s">
        <v>730</v>
      </c>
      <c r="C36" s="24">
        <v>120</v>
      </c>
      <c r="D36" s="25" t="s">
        <v>5</v>
      </c>
      <c r="E36" s="54" t="s">
        <v>3</v>
      </c>
      <c r="F36" s="193"/>
      <c r="G36" s="125">
        <f t="shared" si="3"/>
        <v>0</v>
      </c>
      <c r="H36" s="125">
        <f t="shared" si="4"/>
        <v>0</v>
      </c>
      <c r="I36" s="125">
        <f t="shared" si="5"/>
        <v>0</v>
      </c>
      <c r="J36" s="96" t="s">
        <v>3</v>
      </c>
    </row>
    <row r="37" spans="1:10" ht="99" customHeight="1" x14ac:dyDescent="0.25">
      <c r="A37" s="48">
        <v>185</v>
      </c>
      <c r="B37" s="192" t="s">
        <v>375</v>
      </c>
      <c r="C37" s="24">
        <v>30</v>
      </c>
      <c r="D37" s="25" t="s">
        <v>5</v>
      </c>
      <c r="E37" s="54" t="s">
        <v>3</v>
      </c>
      <c r="F37" s="193"/>
      <c r="G37" s="125">
        <f t="shared" si="3"/>
        <v>0</v>
      </c>
      <c r="H37" s="125">
        <f t="shared" si="4"/>
        <v>0</v>
      </c>
      <c r="I37" s="125">
        <f t="shared" si="5"/>
        <v>0</v>
      </c>
      <c r="J37" s="96" t="s">
        <v>3</v>
      </c>
    </row>
    <row r="38" spans="1:10" ht="111.75" customHeight="1" x14ac:dyDescent="0.25">
      <c r="A38" s="48">
        <v>186</v>
      </c>
      <c r="B38" s="192" t="s">
        <v>33</v>
      </c>
      <c r="C38" s="24">
        <v>100</v>
      </c>
      <c r="D38" s="25" t="s">
        <v>5</v>
      </c>
      <c r="E38" s="54" t="s">
        <v>3</v>
      </c>
      <c r="F38" s="193"/>
      <c r="G38" s="125">
        <f t="shared" si="3"/>
        <v>0</v>
      </c>
      <c r="H38" s="125">
        <f t="shared" si="4"/>
        <v>0</v>
      </c>
      <c r="I38" s="125">
        <f t="shared" si="5"/>
        <v>0</v>
      </c>
      <c r="J38" s="96" t="s">
        <v>3</v>
      </c>
    </row>
    <row r="39" spans="1:10" x14ac:dyDescent="0.25">
      <c r="A39" s="48">
        <v>187</v>
      </c>
      <c r="B39" s="192" t="s">
        <v>376</v>
      </c>
      <c r="C39" s="24">
        <v>10</v>
      </c>
      <c r="D39" s="25" t="s">
        <v>5</v>
      </c>
      <c r="E39" s="54" t="s">
        <v>3</v>
      </c>
      <c r="F39" s="193"/>
      <c r="G39" s="125">
        <f t="shared" si="3"/>
        <v>0</v>
      </c>
      <c r="H39" s="125">
        <f t="shared" si="4"/>
        <v>0</v>
      </c>
      <c r="I39" s="125">
        <f t="shared" si="5"/>
        <v>0</v>
      </c>
      <c r="J39" s="96" t="s">
        <v>3</v>
      </c>
    </row>
    <row r="40" spans="1:10" ht="69" x14ac:dyDescent="0.25">
      <c r="A40" s="48">
        <v>188</v>
      </c>
      <c r="B40" s="192" t="s">
        <v>160</v>
      </c>
      <c r="C40" s="24">
        <v>100</v>
      </c>
      <c r="D40" s="25" t="s">
        <v>5</v>
      </c>
      <c r="E40" s="54" t="s">
        <v>3</v>
      </c>
      <c r="F40" s="193"/>
      <c r="G40" s="125">
        <f>C40*ROUND(F40,4)</f>
        <v>0</v>
      </c>
      <c r="H40" s="125">
        <f t="shared" si="4"/>
        <v>0</v>
      </c>
      <c r="I40" s="125">
        <f t="shared" si="5"/>
        <v>0</v>
      </c>
      <c r="J40" s="96" t="s">
        <v>3</v>
      </c>
    </row>
    <row r="41" spans="1:10" ht="82.8" x14ac:dyDescent="0.25">
      <c r="A41" s="48">
        <v>189</v>
      </c>
      <c r="B41" s="192" t="s">
        <v>290</v>
      </c>
      <c r="C41" s="24">
        <v>750</v>
      </c>
      <c r="D41" s="25" t="s">
        <v>5</v>
      </c>
      <c r="E41" s="54" t="s">
        <v>3</v>
      </c>
      <c r="F41" s="193"/>
      <c r="G41" s="125">
        <f t="shared" si="3"/>
        <v>0</v>
      </c>
      <c r="H41" s="125">
        <f t="shared" si="4"/>
        <v>0</v>
      </c>
      <c r="I41" s="125">
        <f t="shared" si="5"/>
        <v>0</v>
      </c>
      <c r="J41" s="96" t="s">
        <v>3</v>
      </c>
    </row>
    <row r="42" spans="1:10" ht="82.8" x14ac:dyDescent="0.25">
      <c r="A42" s="48">
        <v>190</v>
      </c>
      <c r="B42" s="192" t="s">
        <v>291</v>
      </c>
      <c r="C42" s="24">
        <v>3000</v>
      </c>
      <c r="D42" s="25" t="s">
        <v>5</v>
      </c>
      <c r="E42" s="54" t="s">
        <v>3</v>
      </c>
      <c r="F42" s="193"/>
      <c r="G42" s="125">
        <f t="shared" si="3"/>
        <v>0</v>
      </c>
      <c r="H42" s="125">
        <f t="shared" si="4"/>
        <v>0</v>
      </c>
      <c r="I42" s="125">
        <f t="shared" si="5"/>
        <v>0</v>
      </c>
      <c r="J42" s="96" t="s">
        <v>3</v>
      </c>
    </row>
    <row r="43" spans="1:10" ht="69" x14ac:dyDescent="0.25">
      <c r="A43" s="48">
        <v>191</v>
      </c>
      <c r="B43" s="192" t="s">
        <v>152</v>
      </c>
      <c r="C43" s="24">
        <v>200</v>
      </c>
      <c r="D43" s="25" t="s">
        <v>5</v>
      </c>
      <c r="E43" s="54" t="s">
        <v>3</v>
      </c>
      <c r="F43" s="193"/>
      <c r="G43" s="125">
        <f t="shared" si="3"/>
        <v>0</v>
      </c>
      <c r="H43" s="125">
        <f t="shared" si="4"/>
        <v>0</v>
      </c>
      <c r="I43" s="125">
        <f t="shared" si="5"/>
        <v>0</v>
      </c>
      <c r="J43" s="96" t="s">
        <v>3</v>
      </c>
    </row>
    <row r="44" spans="1:10" ht="69" x14ac:dyDescent="0.25">
      <c r="A44" s="48">
        <v>192</v>
      </c>
      <c r="B44" s="192" t="s">
        <v>153</v>
      </c>
      <c r="C44" s="24">
        <v>50</v>
      </c>
      <c r="D44" s="25" t="s">
        <v>5</v>
      </c>
      <c r="E44" s="54" t="s">
        <v>3</v>
      </c>
      <c r="F44" s="193"/>
      <c r="G44" s="125">
        <f t="shared" si="3"/>
        <v>0</v>
      </c>
      <c r="H44" s="125">
        <f t="shared" si="4"/>
        <v>0</v>
      </c>
      <c r="I44" s="125">
        <f t="shared" si="5"/>
        <v>0</v>
      </c>
      <c r="J44" s="96" t="s">
        <v>3</v>
      </c>
    </row>
    <row r="45" spans="1:10" x14ac:dyDescent="0.25">
      <c r="A45" s="48">
        <v>193</v>
      </c>
      <c r="B45" s="192" t="s">
        <v>12</v>
      </c>
      <c r="C45" s="24">
        <v>100</v>
      </c>
      <c r="D45" s="25" t="s">
        <v>5</v>
      </c>
      <c r="E45" s="54" t="s">
        <v>3</v>
      </c>
      <c r="F45" s="193"/>
      <c r="G45" s="125">
        <f t="shared" si="3"/>
        <v>0</v>
      </c>
      <c r="H45" s="125">
        <f t="shared" si="4"/>
        <v>0</v>
      </c>
      <c r="I45" s="125">
        <f t="shared" si="5"/>
        <v>0</v>
      </c>
      <c r="J45" s="96" t="s">
        <v>3</v>
      </c>
    </row>
    <row r="46" spans="1:10" x14ac:dyDescent="0.25">
      <c r="A46" s="48">
        <v>194</v>
      </c>
      <c r="B46" s="195" t="s">
        <v>377</v>
      </c>
      <c r="C46" s="24">
        <v>10</v>
      </c>
      <c r="D46" s="25" t="s">
        <v>5</v>
      </c>
      <c r="E46" s="54" t="s">
        <v>3</v>
      </c>
      <c r="F46" s="193"/>
      <c r="G46" s="125">
        <f t="shared" si="3"/>
        <v>0</v>
      </c>
      <c r="H46" s="125">
        <f t="shared" si="4"/>
        <v>0</v>
      </c>
      <c r="I46" s="125">
        <f t="shared" si="5"/>
        <v>0</v>
      </c>
      <c r="J46" s="96" t="s">
        <v>3</v>
      </c>
    </row>
    <row r="47" spans="1:10" x14ac:dyDescent="0.25">
      <c r="A47" s="48">
        <v>195</v>
      </c>
      <c r="B47" s="195" t="s">
        <v>378</v>
      </c>
      <c r="C47" s="31">
        <v>120</v>
      </c>
      <c r="D47" s="32" t="s">
        <v>5</v>
      </c>
      <c r="E47" s="54" t="s">
        <v>3</v>
      </c>
      <c r="F47" s="193"/>
      <c r="G47" s="125">
        <f t="shared" si="3"/>
        <v>0</v>
      </c>
      <c r="H47" s="125">
        <f t="shared" si="4"/>
        <v>0</v>
      </c>
      <c r="I47" s="125">
        <f t="shared" si="5"/>
        <v>0</v>
      </c>
      <c r="J47" s="96" t="s">
        <v>3</v>
      </c>
    </row>
    <row r="48" spans="1:10" x14ac:dyDescent="0.25">
      <c r="A48" s="48">
        <v>196</v>
      </c>
      <c r="B48" s="192" t="s">
        <v>32</v>
      </c>
      <c r="C48" s="31">
        <v>120</v>
      </c>
      <c r="D48" s="32" t="s">
        <v>5</v>
      </c>
      <c r="E48" s="54" t="s">
        <v>3</v>
      </c>
      <c r="F48" s="193"/>
      <c r="G48" s="125">
        <f>C48*ROUND(F48,4)</f>
        <v>0</v>
      </c>
      <c r="H48" s="125">
        <f t="shared" si="4"/>
        <v>0</v>
      </c>
      <c r="I48" s="125">
        <f t="shared" si="5"/>
        <v>0</v>
      </c>
      <c r="J48" s="96" t="s">
        <v>3</v>
      </c>
    </row>
    <row r="49" spans="1:10" ht="82.8" x14ac:dyDescent="0.25">
      <c r="A49" s="48">
        <v>197</v>
      </c>
      <c r="B49" s="192" t="s">
        <v>166</v>
      </c>
      <c r="C49" s="31">
        <v>360</v>
      </c>
      <c r="D49" s="32" t="s">
        <v>5</v>
      </c>
      <c r="E49" s="54" t="s">
        <v>3</v>
      </c>
      <c r="F49" s="193"/>
      <c r="G49" s="125">
        <f>C49*ROUND(F49,4)</f>
        <v>0</v>
      </c>
      <c r="H49" s="125">
        <f>G49*0.095</f>
        <v>0</v>
      </c>
      <c r="I49" s="125">
        <f t="shared" si="5"/>
        <v>0</v>
      </c>
      <c r="J49" s="96" t="s">
        <v>3</v>
      </c>
    </row>
    <row r="50" spans="1:10" ht="82.8" x14ac:dyDescent="0.25">
      <c r="A50" s="48">
        <v>198</v>
      </c>
      <c r="B50" s="192" t="s">
        <v>170</v>
      </c>
      <c r="C50" s="31">
        <v>2700</v>
      </c>
      <c r="D50" s="32" t="s">
        <v>5</v>
      </c>
      <c r="E50" s="54" t="s">
        <v>3</v>
      </c>
      <c r="F50" s="193"/>
      <c r="G50" s="125">
        <f>C50*ROUND(F50,4)</f>
        <v>0</v>
      </c>
      <c r="H50" s="125">
        <f>G50*0.095</f>
        <v>0</v>
      </c>
      <c r="I50" s="125">
        <f t="shared" si="5"/>
        <v>0</v>
      </c>
      <c r="J50" s="96" t="s">
        <v>3</v>
      </c>
    </row>
    <row r="51" spans="1:10" ht="82.8" x14ac:dyDescent="0.25">
      <c r="A51" s="48">
        <v>199</v>
      </c>
      <c r="B51" s="192" t="s">
        <v>169</v>
      </c>
      <c r="C51" s="31">
        <v>300</v>
      </c>
      <c r="D51" s="32" t="s">
        <v>5</v>
      </c>
      <c r="E51" s="54" t="s">
        <v>3</v>
      </c>
      <c r="F51" s="193"/>
      <c r="G51" s="125">
        <f>C51*ROUND(F51,4)</f>
        <v>0</v>
      </c>
      <c r="H51" s="125">
        <f>G51*0.095</f>
        <v>0</v>
      </c>
      <c r="I51" s="125">
        <f t="shared" si="5"/>
        <v>0</v>
      </c>
      <c r="J51" s="96" t="s">
        <v>3</v>
      </c>
    </row>
    <row r="52" spans="1:10" x14ac:dyDescent="0.25">
      <c r="A52" s="48">
        <v>200</v>
      </c>
      <c r="B52" s="192" t="s">
        <v>50</v>
      </c>
      <c r="C52" s="196">
        <v>300</v>
      </c>
      <c r="D52" s="197" t="s">
        <v>5</v>
      </c>
      <c r="E52" s="54" t="s">
        <v>3</v>
      </c>
      <c r="F52" s="193"/>
      <c r="G52" s="125">
        <f t="shared" si="3"/>
        <v>0</v>
      </c>
      <c r="H52" s="125">
        <f t="shared" si="4"/>
        <v>0</v>
      </c>
      <c r="I52" s="125">
        <f t="shared" si="5"/>
        <v>0</v>
      </c>
      <c r="J52" s="96" t="s">
        <v>3</v>
      </c>
    </row>
    <row r="53" spans="1:10" x14ac:dyDescent="0.25">
      <c r="A53" s="48">
        <v>201</v>
      </c>
      <c r="B53" s="192" t="s">
        <v>388</v>
      </c>
      <c r="C53" s="196">
        <v>10</v>
      </c>
      <c r="D53" s="197" t="s">
        <v>5</v>
      </c>
      <c r="E53" s="54" t="s">
        <v>3</v>
      </c>
      <c r="F53" s="193"/>
      <c r="G53" s="125">
        <f t="shared" si="3"/>
        <v>0</v>
      </c>
      <c r="H53" s="125">
        <f t="shared" si="4"/>
        <v>0</v>
      </c>
      <c r="I53" s="125">
        <f t="shared" si="5"/>
        <v>0</v>
      </c>
      <c r="J53" s="96" t="s">
        <v>3</v>
      </c>
    </row>
    <row r="54" spans="1:10" x14ac:dyDescent="0.25">
      <c r="A54" s="48">
        <v>202</v>
      </c>
      <c r="B54" s="192" t="s">
        <v>13</v>
      </c>
      <c r="C54" s="196">
        <v>7500</v>
      </c>
      <c r="D54" s="197" t="s">
        <v>5</v>
      </c>
      <c r="E54" s="54" t="s">
        <v>3</v>
      </c>
      <c r="F54" s="193"/>
      <c r="G54" s="125">
        <f t="shared" si="3"/>
        <v>0</v>
      </c>
      <c r="H54" s="125">
        <f t="shared" si="4"/>
        <v>0</v>
      </c>
      <c r="I54" s="125">
        <f t="shared" si="5"/>
        <v>0</v>
      </c>
      <c r="J54" s="96" t="s">
        <v>3</v>
      </c>
    </row>
    <row r="55" spans="1:10" x14ac:dyDescent="0.25">
      <c r="A55" s="48">
        <v>203</v>
      </c>
      <c r="B55" s="192" t="s">
        <v>44</v>
      </c>
      <c r="C55" s="196">
        <v>300</v>
      </c>
      <c r="D55" s="197" t="s">
        <v>5</v>
      </c>
      <c r="E55" s="54" t="s">
        <v>3</v>
      </c>
      <c r="F55" s="193"/>
      <c r="G55" s="125">
        <f t="shared" si="3"/>
        <v>0</v>
      </c>
      <c r="H55" s="125">
        <f t="shared" si="4"/>
        <v>0</v>
      </c>
      <c r="I55" s="125">
        <f t="shared" si="5"/>
        <v>0</v>
      </c>
      <c r="J55" s="96" t="s">
        <v>3</v>
      </c>
    </row>
    <row r="56" spans="1:10" x14ac:dyDescent="0.25">
      <c r="A56" s="48">
        <v>204</v>
      </c>
      <c r="B56" s="192" t="s">
        <v>47</v>
      </c>
      <c r="C56" s="196">
        <v>150</v>
      </c>
      <c r="D56" s="197" t="s">
        <v>5</v>
      </c>
      <c r="E56" s="54" t="s">
        <v>3</v>
      </c>
      <c r="F56" s="193"/>
      <c r="G56" s="125">
        <f t="shared" si="3"/>
        <v>0</v>
      </c>
      <c r="H56" s="125">
        <f t="shared" si="4"/>
        <v>0</v>
      </c>
      <c r="I56" s="125">
        <f t="shared" si="5"/>
        <v>0</v>
      </c>
      <c r="J56" s="96" t="s">
        <v>3</v>
      </c>
    </row>
    <row r="57" spans="1:10" x14ac:dyDescent="0.25">
      <c r="A57" s="48">
        <v>205</v>
      </c>
      <c r="B57" s="192" t="s">
        <v>45</v>
      </c>
      <c r="C57" s="196">
        <v>450</v>
      </c>
      <c r="D57" s="197" t="s">
        <v>5</v>
      </c>
      <c r="E57" s="54" t="s">
        <v>3</v>
      </c>
      <c r="F57" s="193"/>
      <c r="G57" s="125">
        <f t="shared" si="3"/>
        <v>0</v>
      </c>
      <c r="H57" s="125">
        <f t="shared" si="4"/>
        <v>0</v>
      </c>
      <c r="I57" s="125">
        <f t="shared" si="5"/>
        <v>0</v>
      </c>
      <c r="J57" s="96" t="s">
        <v>3</v>
      </c>
    </row>
    <row r="58" spans="1:10" x14ac:dyDescent="0.25">
      <c r="A58" s="48">
        <v>206</v>
      </c>
      <c r="B58" s="192" t="s">
        <v>384</v>
      </c>
      <c r="C58" s="196">
        <v>200</v>
      </c>
      <c r="D58" s="197" t="s">
        <v>5</v>
      </c>
      <c r="E58" s="54" t="s">
        <v>3</v>
      </c>
      <c r="F58" s="193"/>
      <c r="G58" s="125">
        <f t="shared" si="3"/>
        <v>0</v>
      </c>
      <c r="H58" s="125">
        <f t="shared" si="4"/>
        <v>0</v>
      </c>
      <c r="I58" s="125">
        <f t="shared" si="5"/>
        <v>0</v>
      </c>
      <c r="J58" s="96" t="s">
        <v>3</v>
      </c>
    </row>
    <row r="59" spans="1:10" ht="33.75" customHeight="1" x14ac:dyDescent="0.25">
      <c r="A59" s="48">
        <v>207</v>
      </c>
      <c r="B59" s="192" t="s">
        <v>390</v>
      </c>
      <c r="C59" s="196">
        <v>10</v>
      </c>
      <c r="D59" s="197" t="s">
        <v>5</v>
      </c>
      <c r="E59" s="54" t="s">
        <v>3</v>
      </c>
      <c r="F59" s="193"/>
      <c r="G59" s="125">
        <f t="shared" si="3"/>
        <v>0</v>
      </c>
      <c r="H59" s="125">
        <f t="shared" si="4"/>
        <v>0</v>
      </c>
      <c r="I59" s="125">
        <f t="shared" si="5"/>
        <v>0</v>
      </c>
      <c r="J59" s="96" t="s">
        <v>3</v>
      </c>
    </row>
    <row r="60" spans="1:10" x14ac:dyDescent="0.25">
      <c r="A60" s="48">
        <v>208</v>
      </c>
      <c r="B60" s="192" t="s">
        <v>38</v>
      </c>
      <c r="C60" s="198">
        <v>150</v>
      </c>
      <c r="D60" s="198" t="s">
        <v>5</v>
      </c>
      <c r="E60" s="54" t="s">
        <v>3</v>
      </c>
      <c r="F60" s="193"/>
      <c r="G60" s="125">
        <f t="shared" si="3"/>
        <v>0</v>
      </c>
      <c r="H60" s="125">
        <f t="shared" si="4"/>
        <v>0</v>
      </c>
      <c r="I60" s="125">
        <f t="shared" si="5"/>
        <v>0</v>
      </c>
      <c r="J60" s="96" t="s">
        <v>3</v>
      </c>
    </row>
    <row r="61" spans="1:10" x14ac:dyDescent="0.25">
      <c r="A61" s="48">
        <v>209</v>
      </c>
      <c r="B61" s="192" t="s">
        <v>37</v>
      </c>
      <c r="C61" s="198">
        <v>150</v>
      </c>
      <c r="D61" s="198" t="s">
        <v>5</v>
      </c>
      <c r="E61" s="54" t="s">
        <v>3</v>
      </c>
      <c r="F61" s="193"/>
      <c r="G61" s="125">
        <f t="shared" si="3"/>
        <v>0</v>
      </c>
      <c r="H61" s="125">
        <f t="shared" si="4"/>
        <v>0</v>
      </c>
      <c r="I61" s="125">
        <f t="shared" si="5"/>
        <v>0</v>
      </c>
      <c r="J61" s="96" t="s">
        <v>3</v>
      </c>
    </row>
    <row r="62" spans="1:10" x14ac:dyDescent="0.25">
      <c r="A62" s="48">
        <v>210</v>
      </c>
      <c r="B62" s="192" t="s">
        <v>385</v>
      </c>
      <c r="C62" s="198">
        <v>900</v>
      </c>
      <c r="D62" s="198" t="s">
        <v>5</v>
      </c>
      <c r="E62" s="54" t="s">
        <v>3</v>
      </c>
      <c r="F62" s="193"/>
      <c r="G62" s="125">
        <f t="shared" si="3"/>
        <v>0</v>
      </c>
      <c r="H62" s="125">
        <f t="shared" si="4"/>
        <v>0</v>
      </c>
      <c r="I62" s="125">
        <f t="shared" si="5"/>
        <v>0</v>
      </c>
      <c r="J62" s="96" t="s">
        <v>3</v>
      </c>
    </row>
    <row r="63" spans="1:10" x14ac:dyDescent="0.25">
      <c r="A63" s="48">
        <v>211</v>
      </c>
      <c r="B63" s="192" t="s">
        <v>386</v>
      </c>
      <c r="C63" s="198">
        <v>900</v>
      </c>
      <c r="D63" s="198" t="s">
        <v>5</v>
      </c>
      <c r="E63" s="54" t="s">
        <v>3</v>
      </c>
      <c r="F63" s="193"/>
      <c r="G63" s="125">
        <f t="shared" si="3"/>
        <v>0</v>
      </c>
      <c r="H63" s="125">
        <f t="shared" si="4"/>
        <v>0</v>
      </c>
      <c r="I63" s="125">
        <f t="shared" si="5"/>
        <v>0</v>
      </c>
      <c r="J63" s="96" t="s">
        <v>3</v>
      </c>
    </row>
    <row r="64" spans="1:10" x14ac:dyDescent="0.25">
      <c r="A64" s="48">
        <v>212</v>
      </c>
      <c r="B64" s="192" t="s">
        <v>53</v>
      </c>
      <c r="C64" s="198">
        <v>3000</v>
      </c>
      <c r="D64" s="198" t="s">
        <v>5</v>
      </c>
      <c r="E64" s="54" t="s">
        <v>3</v>
      </c>
      <c r="F64" s="193"/>
      <c r="G64" s="125">
        <f t="shared" si="3"/>
        <v>0</v>
      </c>
      <c r="H64" s="125">
        <f t="shared" si="4"/>
        <v>0</v>
      </c>
      <c r="I64" s="125">
        <f t="shared" si="5"/>
        <v>0</v>
      </c>
      <c r="J64" s="96" t="s">
        <v>3</v>
      </c>
    </row>
    <row r="65" spans="1:10" x14ac:dyDescent="0.25">
      <c r="A65" s="48">
        <v>213</v>
      </c>
      <c r="B65" s="192" t="s">
        <v>389</v>
      </c>
      <c r="C65" s="198">
        <v>10</v>
      </c>
      <c r="D65" s="198" t="s">
        <v>5</v>
      </c>
      <c r="E65" s="54" t="s">
        <v>3</v>
      </c>
      <c r="F65" s="193"/>
      <c r="G65" s="125">
        <f t="shared" si="3"/>
        <v>0</v>
      </c>
      <c r="H65" s="125">
        <f t="shared" si="4"/>
        <v>0</v>
      </c>
      <c r="I65" s="125">
        <f t="shared" si="5"/>
        <v>0</v>
      </c>
      <c r="J65" s="96" t="s">
        <v>3</v>
      </c>
    </row>
    <row r="66" spans="1:10" x14ac:dyDescent="0.25">
      <c r="A66" s="48">
        <v>214</v>
      </c>
      <c r="B66" s="192" t="s">
        <v>391</v>
      </c>
      <c r="C66" s="198">
        <v>1000</v>
      </c>
      <c r="D66" s="198" t="s">
        <v>5</v>
      </c>
      <c r="E66" s="54" t="s">
        <v>3</v>
      </c>
      <c r="F66" s="193"/>
      <c r="G66" s="125">
        <f t="shared" si="3"/>
        <v>0</v>
      </c>
      <c r="H66" s="125">
        <f t="shared" si="4"/>
        <v>0</v>
      </c>
      <c r="I66" s="125">
        <f t="shared" si="5"/>
        <v>0</v>
      </c>
      <c r="J66" s="96" t="s">
        <v>3</v>
      </c>
    </row>
    <row r="67" spans="1:10" x14ac:dyDescent="0.25">
      <c r="A67" s="48">
        <v>215</v>
      </c>
      <c r="B67" s="192" t="s">
        <v>51</v>
      </c>
      <c r="C67" s="198">
        <v>1200</v>
      </c>
      <c r="D67" s="198" t="s">
        <v>5</v>
      </c>
      <c r="E67" s="54" t="s">
        <v>3</v>
      </c>
      <c r="F67" s="193"/>
      <c r="G67" s="125">
        <f t="shared" si="3"/>
        <v>0</v>
      </c>
      <c r="H67" s="125">
        <f t="shared" si="4"/>
        <v>0</v>
      </c>
      <c r="I67" s="125">
        <f t="shared" si="5"/>
        <v>0</v>
      </c>
      <c r="J67" s="96" t="s">
        <v>3</v>
      </c>
    </row>
    <row r="68" spans="1:10" x14ac:dyDescent="0.25">
      <c r="A68" s="48">
        <v>216</v>
      </c>
      <c r="B68" s="192" t="s">
        <v>63</v>
      </c>
      <c r="C68" s="198">
        <v>5</v>
      </c>
      <c r="D68" s="198" t="s">
        <v>5</v>
      </c>
      <c r="E68" s="54" t="s">
        <v>3</v>
      </c>
      <c r="F68" s="193"/>
      <c r="G68" s="125">
        <f t="shared" si="3"/>
        <v>0</v>
      </c>
      <c r="H68" s="125">
        <f t="shared" si="4"/>
        <v>0</v>
      </c>
      <c r="I68" s="125">
        <f t="shared" si="5"/>
        <v>0</v>
      </c>
      <c r="J68" s="96" t="s">
        <v>3</v>
      </c>
    </row>
    <row r="69" spans="1:10" x14ac:dyDescent="0.25">
      <c r="A69" s="48">
        <v>217</v>
      </c>
      <c r="B69" s="192" t="s">
        <v>40</v>
      </c>
      <c r="C69" s="198">
        <v>600</v>
      </c>
      <c r="D69" s="198" t="s">
        <v>5</v>
      </c>
      <c r="E69" s="54" t="s">
        <v>3</v>
      </c>
      <c r="F69" s="193"/>
      <c r="G69" s="125">
        <f t="shared" si="3"/>
        <v>0</v>
      </c>
      <c r="H69" s="125">
        <f t="shared" si="4"/>
        <v>0</v>
      </c>
      <c r="I69" s="125">
        <f t="shared" si="5"/>
        <v>0</v>
      </c>
      <c r="J69" s="96" t="s">
        <v>3</v>
      </c>
    </row>
    <row r="70" spans="1:10" x14ac:dyDescent="0.25">
      <c r="A70" s="48">
        <v>218</v>
      </c>
      <c r="B70" s="192" t="s">
        <v>387</v>
      </c>
      <c r="C70" s="198">
        <v>200</v>
      </c>
      <c r="D70" s="198" t="s">
        <v>5</v>
      </c>
      <c r="E70" s="54" t="s">
        <v>3</v>
      </c>
      <c r="F70" s="193"/>
      <c r="G70" s="125">
        <f t="shared" si="3"/>
        <v>0</v>
      </c>
      <c r="H70" s="125">
        <f t="shared" si="4"/>
        <v>0</v>
      </c>
      <c r="I70" s="125">
        <f t="shared" si="5"/>
        <v>0</v>
      </c>
      <c r="J70" s="96" t="s">
        <v>3</v>
      </c>
    </row>
    <row r="71" spans="1:10" x14ac:dyDescent="0.25">
      <c r="A71" s="48">
        <v>219</v>
      </c>
      <c r="B71" s="192" t="s">
        <v>36</v>
      </c>
      <c r="C71" s="198">
        <v>10</v>
      </c>
      <c r="D71" s="198" t="s">
        <v>5</v>
      </c>
      <c r="E71" s="54" t="s">
        <v>3</v>
      </c>
      <c r="F71" s="193"/>
      <c r="G71" s="125">
        <f t="shared" si="3"/>
        <v>0</v>
      </c>
      <c r="H71" s="125">
        <f t="shared" si="4"/>
        <v>0</v>
      </c>
      <c r="I71" s="125">
        <f t="shared" si="5"/>
        <v>0</v>
      </c>
      <c r="J71" s="96" t="s">
        <v>3</v>
      </c>
    </row>
    <row r="72" spans="1:10" x14ac:dyDescent="0.25">
      <c r="A72" s="48">
        <v>220</v>
      </c>
      <c r="B72" s="192" t="s">
        <v>41</v>
      </c>
      <c r="C72" s="198">
        <v>2100</v>
      </c>
      <c r="D72" s="198" t="s">
        <v>5</v>
      </c>
      <c r="E72" s="54" t="s">
        <v>3</v>
      </c>
      <c r="F72" s="193"/>
      <c r="G72" s="125">
        <f t="shared" si="3"/>
        <v>0</v>
      </c>
      <c r="H72" s="125">
        <f t="shared" ref="H72:H87" si="6">G72*0.095</f>
        <v>0</v>
      </c>
      <c r="I72" s="125">
        <f t="shared" ref="I72:I87" si="7">+G72+H72</f>
        <v>0</v>
      </c>
      <c r="J72" s="96" t="s">
        <v>3</v>
      </c>
    </row>
    <row r="73" spans="1:10" x14ac:dyDescent="0.25">
      <c r="A73" s="48">
        <v>221</v>
      </c>
      <c r="B73" s="192" t="s">
        <v>43</v>
      </c>
      <c r="C73" s="198">
        <v>150</v>
      </c>
      <c r="D73" s="198" t="s">
        <v>5</v>
      </c>
      <c r="E73" s="54" t="s">
        <v>3</v>
      </c>
      <c r="F73" s="193"/>
      <c r="G73" s="125">
        <f t="shared" si="3"/>
        <v>0</v>
      </c>
      <c r="H73" s="125">
        <f t="shared" si="6"/>
        <v>0</v>
      </c>
      <c r="I73" s="125">
        <f t="shared" si="7"/>
        <v>0</v>
      </c>
      <c r="J73" s="96" t="s">
        <v>3</v>
      </c>
    </row>
    <row r="74" spans="1:10" ht="27.6" x14ac:dyDescent="0.25">
      <c r="A74" s="48">
        <v>222</v>
      </c>
      <c r="B74" s="192" t="s">
        <v>289</v>
      </c>
      <c r="C74" s="198">
        <v>3650</v>
      </c>
      <c r="D74" s="198" t="s">
        <v>5</v>
      </c>
      <c r="E74" s="54" t="s">
        <v>3</v>
      </c>
      <c r="F74" s="193"/>
      <c r="G74" s="125">
        <f>C74*ROUND(F74,4)</f>
        <v>0</v>
      </c>
      <c r="H74" s="125">
        <f t="shared" si="6"/>
        <v>0</v>
      </c>
      <c r="I74" s="125">
        <f t="shared" si="7"/>
        <v>0</v>
      </c>
      <c r="J74" s="96" t="s">
        <v>3</v>
      </c>
    </row>
    <row r="75" spans="1:10" x14ac:dyDescent="0.25">
      <c r="A75" s="48">
        <v>223</v>
      </c>
      <c r="B75" s="192" t="s">
        <v>42</v>
      </c>
      <c r="C75" s="198">
        <v>10</v>
      </c>
      <c r="D75" s="198" t="s">
        <v>5</v>
      </c>
      <c r="E75" s="54" t="s">
        <v>3</v>
      </c>
      <c r="F75" s="193"/>
      <c r="G75" s="125">
        <f t="shared" si="3"/>
        <v>0</v>
      </c>
      <c r="H75" s="125">
        <f t="shared" si="6"/>
        <v>0</v>
      </c>
      <c r="I75" s="125">
        <f t="shared" si="7"/>
        <v>0</v>
      </c>
      <c r="J75" s="96" t="s">
        <v>3</v>
      </c>
    </row>
    <row r="76" spans="1:10" x14ac:dyDescent="0.25">
      <c r="A76" s="48">
        <v>224</v>
      </c>
      <c r="B76" s="192" t="s">
        <v>48</v>
      </c>
      <c r="C76" s="198">
        <v>650</v>
      </c>
      <c r="D76" s="198" t="s">
        <v>5</v>
      </c>
      <c r="E76" s="54" t="s">
        <v>3</v>
      </c>
      <c r="F76" s="193"/>
      <c r="G76" s="125">
        <f t="shared" si="3"/>
        <v>0</v>
      </c>
      <c r="H76" s="125">
        <f t="shared" si="6"/>
        <v>0</v>
      </c>
      <c r="I76" s="125">
        <f t="shared" si="7"/>
        <v>0</v>
      </c>
      <c r="J76" s="96" t="s">
        <v>3</v>
      </c>
    </row>
    <row r="77" spans="1:10" x14ac:dyDescent="0.25">
      <c r="A77" s="48">
        <v>225</v>
      </c>
      <c r="B77" s="192" t="s">
        <v>52</v>
      </c>
      <c r="C77" s="198">
        <v>600</v>
      </c>
      <c r="D77" s="198" t="s">
        <v>5</v>
      </c>
      <c r="E77" s="54" t="s">
        <v>3</v>
      </c>
      <c r="F77" s="193"/>
      <c r="G77" s="125">
        <f t="shared" ref="G77:G87" si="8">C77*ROUND(F77,4)</f>
        <v>0</v>
      </c>
      <c r="H77" s="125">
        <f t="shared" si="6"/>
        <v>0</v>
      </c>
      <c r="I77" s="125">
        <f t="shared" si="7"/>
        <v>0</v>
      </c>
      <c r="J77" s="96" t="s">
        <v>3</v>
      </c>
    </row>
    <row r="78" spans="1:10" x14ac:dyDescent="0.25">
      <c r="A78" s="48">
        <v>226</v>
      </c>
      <c r="B78" s="192" t="s">
        <v>64</v>
      </c>
      <c r="C78" s="198">
        <v>50</v>
      </c>
      <c r="D78" s="198" t="s">
        <v>5</v>
      </c>
      <c r="E78" s="54" t="s">
        <v>3</v>
      </c>
      <c r="F78" s="193"/>
      <c r="G78" s="125">
        <f t="shared" ref="G78:G86" si="9">C78*ROUND(F78,4)</f>
        <v>0</v>
      </c>
      <c r="H78" s="125">
        <f t="shared" si="6"/>
        <v>0</v>
      </c>
      <c r="I78" s="125">
        <f t="shared" si="7"/>
        <v>0</v>
      </c>
      <c r="J78" s="96" t="s">
        <v>3</v>
      </c>
    </row>
    <row r="79" spans="1:10" x14ac:dyDescent="0.25">
      <c r="A79" s="48">
        <v>227</v>
      </c>
      <c r="B79" s="192" t="s">
        <v>46</v>
      </c>
      <c r="C79" s="198">
        <v>1000</v>
      </c>
      <c r="D79" s="198" t="s">
        <v>5</v>
      </c>
      <c r="E79" s="54" t="s">
        <v>3</v>
      </c>
      <c r="F79" s="193"/>
      <c r="G79" s="125">
        <f t="shared" si="9"/>
        <v>0</v>
      </c>
      <c r="H79" s="125">
        <f t="shared" si="6"/>
        <v>0</v>
      </c>
      <c r="I79" s="125">
        <f t="shared" si="7"/>
        <v>0</v>
      </c>
      <c r="J79" s="96" t="s">
        <v>3</v>
      </c>
    </row>
    <row r="80" spans="1:10" x14ac:dyDescent="0.25">
      <c r="A80" s="48">
        <v>228</v>
      </c>
      <c r="B80" s="192" t="s">
        <v>394</v>
      </c>
      <c r="C80" s="198">
        <v>180</v>
      </c>
      <c r="D80" s="198" t="s">
        <v>5</v>
      </c>
      <c r="E80" s="54" t="s">
        <v>3</v>
      </c>
      <c r="F80" s="193"/>
      <c r="G80" s="125">
        <f t="shared" si="9"/>
        <v>0</v>
      </c>
      <c r="H80" s="125">
        <f t="shared" si="6"/>
        <v>0</v>
      </c>
      <c r="I80" s="125">
        <f t="shared" si="7"/>
        <v>0</v>
      </c>
      <c r="J80" s="96" t="s">
        <v>3</v>
      </c>
    </row>
    <row r="81" spans="1:10" x14ac:dyDescent="0.25">
      <c r="A81" s="48">
        <v>229</v>
      </c>
      <c r="B81" s="192" t="s">
        <v>392</v>
      </c>
      <c r="C81" s="198">
        <v>10</v>
      </c>
      <c r="D81" s="198" t="s">
        <v>5</v>
      </c>
      <c r="E81" s="54" t="s">
        <v>3</v>
      </c>
      <c r="F81" s="193"/>
      <c r="G81" s="125">
        <f t="shared" si="9"/>
        <v>0</v>
      </c>
      <c r="H81" s="125">
        <f t="shared" si="6"/>
        <v>0</v>
      </c>
      <c r="I81" s="125">
        <f t="shared" si="7"/>
        <v>0</v>
      </c>
      <c r="J81" s="96" t="s">
        <v>3</v>
      </c>
    </row>
    <row r="82" spans="1:10" x14ac:dyDescent="0.25">
      <c r="A82" s="48">
        <v>230</v>
      </c>
      <c r="B82" s="192" t="s">
        <v>393</v>
      </c>
      <c r="C82" s="198">
        <v>10</v>
      </c>
      <c r="D82" s="198" t="s">
        <v>5</v>
      </c>
      <c r="E82" s="54" t="s">
        <v>3</v>
      </c>
      <c r="F82" s="193"/>
      <c r="G82" s="125">
        <f t="shared" si="9"/>
        <v>0</v>
      </c>
      <c r="H82" s="125">
        <f t="shared" si="6"/>
        <v>0</v>
      </c>
      <c r="I82" s="125">
        <f t="shared" si="7"/>
        <v>0</v>
      </c>
      <c r="J82" s="96" t="s">
        <v>3</v>
      </c>
    </row>
    <row r="83" spans="1:10" x14ac:dyDescent="0.25">
      <c r="A83" s="48">
        <v>231</v>
      </c>
      <c r="B83" s="192" t="s">
        <v>35</v>
      </c>
      <c r="C83" s="198">
        <v>650</v>
      </c>
      <c r="D83" s="198" t="s">
        <v>5</v>
      </c>
      <c r="E83" s="54" t="s">
        <v>3</v>
      </c>
      <c r="F83" s="193"/>
      <c r="G83" s="125">
        <f t="shared" si="9"/>
        <v>0</v>
      </c>
      <c r="H83" s="125">
        <f t="shared" si="6"/>
        <v>0</v>
      </c>
      <c r="I83" s="125">
        <f t="shared" si="7"/>
        <v>0</v>
      </c>
      <c r="J83" s="96" t="s">
        <v>3</v>
      </c>
    </row>
    <row r="84" spans="1:10" x14ac:dyDescent="0.25">
      <c r="A84" s="48">
        <v>232</v>
      </c>
      <c r="B84" s="192" t="s">
        <v>39</v>
      </c>
      <c r="C84" s="198">
        <v>10</v>
      </c>
      <c r="D84" s="198" t="s">
        <v>5</v>
      </c>
      <c r="E84" s="54" t="s">
        <v>3</v>
      </c>
      <c r="F84" s="193"/>
      <c r="G84" s="125">
        <f t="shared" si="9"/>
        <v>0</v>
      </c>
      <c r="H84" s="125">
        <f t="shared" si="6"/>
        <v>0</v>
      </c>
      <c r="I84" s="125">
        <f t="shared" si="7"/>
        <v>0</v>
      </c>
      <c r="J84" s="96" t="s">
        <v>3</v>
      </c>
    </row>
    <row r="85" spans="1:10" x14ac:dyDescent="0.25">
      <c r="A85" s="48">
        <v>233</v>
      </c>
      <c r="B85" s="192" t="s">
        <v>49</v>
      </c>
      <c r="C85" s="198">
        <v>150</v>
      </c>
      <c r="D85" s="198" t="s">
        <v>5</v>
      </c>
      <c r="E85" s="54" t="s">
        <v>3</v>
      </c>
      <c r="F85" s="193"/>
      <c r="G85" s="125">
        <f t="shared" si="9"/>
        <v>0</v>
      </c>
      <c r="H85" s="125">
        <f t="shared" si="6"/>
        <v>0</v>
      </c>
      <c r="I85" s="125">
        <f t="shared" si="7"/>
        <v>0</v>
      </c>
      <c r="J85" s="96" t="s">
        <v>3</v>
      </c>
    </row>
    <row r="86" spans="1:10" x14ac:dyDescent="0.25">
      <c r="A86" s="48">
        <v>234</v>
      </c>
      <c r="B86" s="192" t="s">
        <v>395</v>
      </c>
      <c r="C86" s="198">
        <v>150</v>
      </c>
      <c r="D86" s="198" t="s">
        <v>5</v>
      </c>
      <c r="E86" s="54" t="s">
        <v>3</v>
      </c>
      <c r="F86" s="193"/>
      <c r="G86" s="125">
        <f t="shared" si="9"/>
        <v>0</v>
      </c>
      <c r="H86" s="125">
        <f t="shared" si="6"/>
        <v>0</v>
      </c>
      <c r="I86" s="125">
        <f t="shared" si="7"/>
        <v>0</v>
      </c>
      <c r="J86" s="96" t="s">
        <v>3</v>
      </c>
    </row>
    <row r="87" spans="1:10" x14ac:dyDescent="0.25">
      <c r="A87" s="48">
        <v>235</v>
      </c>
      <c r="B87" s="192" t="s">
        <v>14</v>
      </c>
      <c r="C87" s="198">
        <v>1000</v>
      </c>
      <c r="D87" s="198" t="s">
        <v>5</v>
      </c>
      <c r="E87" s="54" t="s">
        <v>3</v>
      </c>
      <c r="F87" s="193"/>
      <c r="G87" s="125">
        <f t="shared" si="8"/>
        <v>0</v>
      </c>
      <c r="H87" s="125">
        <f t="shared" si="6"/>
        <v>0</v>
      </c>
      <c r="I87" s="125">
        <f t="shared" si="7"/>
        <v>0</v>
      </c>
      <c r="J87" s="96" t="s">
        <v>3</v>
      </c>
    </row>
    <row r="88" spans="1:10" x14ac:dyDescent="0.25">
      <c r="A88" s="48"/>
      <c r="B88" s="199" t="s">
        <v>131</v>
      </c>
      <c r="C88" s="53" t="s">
        <v>3</v>
      </c>
      <c r="D88" s="54" t="s">
        <v>3</v>
      </c>
      <c r="E88" s="54" t="s">
        <v>3</v>
      </c>
      <c r="F88" s="54" t="s">
        <v>3</v>
      </c>
      <c r="G88" s="54">
        <f>SUM(G6:G87)</f>
        <v>0</v>
      </c>
      <c r="H88" s="54">
        <f>SUM(H6:H87)</f>
        <v>0</v>
      </c>
      <c r="I88" s="54">
        <f>SUM(I6:I87)</f>
        <v>0</v>
      </c>
      <c r="J88" s="280">
        <v>0</v>
      </c>
    </row>
    <row r="89" spans="1:10" ht="13.95" customHeight="1" x14ac:dyDescent="0.25">
      <c r="A89" s="175" t="s">
        <v>832</v>
      </c>
      <c r="B89" s="176"/>
      <c r="C89" s="176"/>
      <c r="D89" s="176"/>
      <c r="E89" s="176"/>
      <c r="F89" s="176"/>
      <c r="G89" s="176"/>
      <c r="H89" s="176"/>
      <c r="I89" s="176"/>
      <c r="J89" s="176"/>
    </row>
    <row r="90" spans="1:10" ht="110.4" x14ac:dyDescent="0.25">
      <c r="A90" s="48">
        <v>236</v>
      </c>
      <c r="B90" s="195" t="s">
        <v>171</v>
      </c>
      <c r="C90" s="24">
        <v>900</v>
      </c>
      <c r="D90" s="25" t="s">
        <v>5</v>
      </c>
      <c r="E90" s="54"/>
      <c r="F90" s="193"/>
      <c r="G90" s="125">
        <f>C90*ROUND(F90,4)</f>
        <v>0</v>
      </c>
      <c r="H90" s="125">
        <f t="shared" ref="H90:H93" si="10">G90*0.095</f>
        <v>0</v>
      </c>
      <c r="I90" s="125">
        <f t="shared" ref="I90:I93" si="11">+G90+H90</f>
        <v>0</v>
      </c>
      <c r="J90" s="194"/>
    </row>
    <row r="91" spans="1:10" ht="69" x14ac:dyDescent="0.25">
      <c r="A91" s="136">
        <v>237</v>
      </c>
      <c r="B91" s="195" t="s">
        <v>174</v>
      </c>
      <c r="C91" s="24">
        <v>180</v>
      </c>
      <c r="D91" s="25" t="s">
        <v>5</v>
      </c>
      <c r="E91" s="54"/>
      <c r="F91" s="193"/>
      <c r="G91" s="125">
        <f t="shared" ref="G91:G93" si="12">C91*ROUND(F91,4)</f>
        <v>0</v>
      </c>
      <c r="H91" s="125">
        <f t="shared" si="10"/>
        <v>0</v>
      </c>
      <c r="I91" s="125">
        <f t="shared" si="11"/>
        <v>0</v>
      </c>
      <c r="J91" s="194"/>
    </row>
    <row r="92" spans="1:10" x14ac:dyDescent="0.25">
      <c r="A92" s="136">
        <v>238</v>
      </c>
      <c r="B92" s="195" t="s">
        <v>732</v>
      </c>
      <c r="C92" s="24">
        <v>75</v>
      </c>
      <c r="D92" s="25" t="s">
        <v>5</v>
      </c>
      <c r="E92" s="54"/>
      <c r="F92" s="193"/>
      <c r="G92" s="125">
        <f>C92*ROUND(F92,4)</f>
        <v>0</v>
      </c>
      <c r="H92" s="125">
        <f>G92*0.095</f>
        <v>0</v>
      </c>
      <c r="I92" s="125">
        <f>+G92+H92</f>
        <v>0</v>
      </c>
      <c r="J92" s="194"/>
    </row>
    <row r="93" spans="1:10" ht="69" x14ac:dyDescent="0.25">
      <c r="A93" s="136">
        <v>239</v>
      </c>
      <c r="B93" s="195" t="s">
        <v>173</v>
      </c>
      <c r="C93" s="24">
        <v>100</v>
      </c>
      <c r="D93" s="25" t="s">
        <v>5</v>
      </c>
      <c r="E93" s="54"/>
      <c r="F93" s="193"/>
      <c r="G93" s="125">
        <f t="shared" si="12"/>
        <v>0</v>
      </c>
      <c r="H93" s="125">
        <f t="shared" si="10"/>
        <v>0</v>
      </c>
      <c r="I93" s="125">
        <f t="shared" si="11"/>
        <v>0</v>
      </c>
      <c r="J93" s="194"/>
    </row>
    <row r="94" spans="1:10" x14ac:dyDescent="0.25">
      <c r="A94" s="48"/>
      <c r="B94" s="199" t="s">
        <v>285</v>
      </c>
      <c r="C94" s="53" t="s">
        <v>3</v>
      </c>
      <c r="D94" s="54" t="s">
        <v>3</v>
      </c>
      <c r="E94" s="54" t="s">
        <v>3</v>
      </c>
      <c r="F94" s="54" t="s">
        <v>3</v>
      </c>
      <c r="G94" s="54">
        <f>SUM(G90:G93)</f>
        <v>0</v>
      </c>
      <c r="H94" s="54">
        <f>SUM(H90:H93)</f>
        <v>0</v>
      </c>
      <c r="I94" s="54">
        <f>SUM(I90:I93)</f>
        <v>0</v>
      </c>
      <c r="J94" s="200">
        <f>SUM(J90:J93)</f>
        <v>0</v>
      </c>
    </row>
    <row r="95" spans="1:10" ht="13.95" customHeight="1" x14ac:dyDescent="0.25">
      <c r="A95" s="175" t="s">
        <v>833</v>
      </c>
      <c r="B95" s="176"/>
      <c r="C95" s="176"/>
      <c r="D95" s="176"/>
      <c r="E95" s="176"/>
      <c r="F95" s="176"/>
      <c r="G95" s="176"/>
      <c r="H95" s="176"/>
      <c r="I95" s="176"/>
      <c r="J95" s="176"/>
    </row>
    <row r="96" spans="1:10" ht="41.4" x14ac:dyDescent="0.25">
      <c r="A96" s="48">
        <v>240</v>
      </c>
      <c r="B96" s="192" t="s">
        <v>733</v>
      </c>
      <c r="C96" s="198">
        <v>255</v>
      </c>
      <c r="D96" s="198" t="s">
        <v>5</v>
      </c>
      <c r="E96" s="54"/>
      <c r="F96" s="193"/>
      <c r="G96" s="125">
        <f>C96*ROUND(F96,4)</f>
        <v>0</v>
      </c>
      <c r="H96" s="125">
        <f>G96*0.095</f>
        <v>0</v>
      </c>
      <c r="I96" s="125">
        <f t="shared" ref="I96" si="13">+G96+H96</f>
        <v>0</v>
      </c>
      <c r="J96" s="194"/>
    </row>
    <row r="97" spans="1:10" x14ac:dyDescent="0.25">
      <c r="A97" s="48">
        <v>241</v>
      </c>
      <c r="B97" s="192" t="s">
        <v>397</v>
      </c>
      <c r="C97" s="198">
        <v>30</v>
      </c>
      <c r="D97" s="198" t="s">
        <v>5</v>
      </c>
      <c r="E97" s="54"/>
      <c r="F97" s="193"/>
      <c r="G97" s="125">
        <f t="shared" ref="G97:G119" si="14">C97*ROUND(F97,4)</f>
        <v>0</v>
      </c>
      <c r="H97" s="125">
        <f t="shared" ref="H97:H119" si="15">G97*0.095</f>
        <v>0</v>
      </c>
      <c r="I97" s="125">
        <f t="shared" ref="I97:I119" si="16">+G97+H97</f>
        <v>0</v>
      </c>
      <c r="J97" s="194"/>
    </row>
    <row r="98" spans="1:10" ht="141" customHeight="1" x14ac:dyDescent="0.25">
      <c r="A98" s="48">
        <v>242</v>
      </c>
      <c r="B98" s="192" t="s">
        <v>405</v>
      </c>
      <c r="C98" s="198">
        <v>30</v>
      </c>
      <c r="D98" s="198" t="s">
        <v>5</v>
      </c>
      <c r="E98" s="54"/>
      <c r="F98" s="193"/>
      <c r="G98" s="125">
        <f t="shared" si="14"/>
        <v>0</v>
      </c>
      <c r="H98" s="125">
        <f t="shared" si="15"/>
        <v>0</v>
      </c>
      <c r="I98" s="125">
        <f t="shared" si="16"/>
        <v>0</v>
      </c>
      <c r="J98" s="194"/>
    </row>
    <row r="99" spans="1:10" x14ac:dyDescent="0.25">
      <c r="A99" s="48">
        <v>243</v>
      </c>
      <c r="B99" s="192" t="s">
        <v>406</v>
      </c>
      <c r="C99" s="198">
        <v>30</v>
      </c>
      <c r="D99" s="198" t="s">
        <v>5</v>
      </c>
      <c r="E99" s="54"/>
      <c r="F99" s="193"/>
      <c r="G99" s="125">
        <f t="shared" si="14"/>
        <v>0</v>
      </c>
      <c r="H99" s="125">
        <f t="shared" si="15"/>
        <v>0</v>
      </c>
      <c r="I99" s="125">
        <f t="shared" si="16"/>
        <v>0</v>
      </c>
      <c r="J99" s="194"/>
    </row>
    <row r="100" spans="1:10" x14ac:dyDescent="0.25">
      <c r="A100" s="48">
        <v>244</v>
      </c>
      <c r="B100" s="192" t="s">
        <v>398</v>
      </c>
      <c r="C100" s="198">
        <v>10</v>
      </c>
      <c r="D100" s="198" t="s">
        <v>5</v>
      </c>
      <c r="E100" s="54"/>
      <c r="F100" s="193"/>
      <c r="G100" s="125">
        <f t="shared" si="14"/>
        <v>0</v>
      </c>
      <c r="H100" s="125">
        <f t="shared" si="15"/>
        <v>0</v>
      </c>
      <c r="I100" s="125">
        <f t="shared" si="16"/>
        <v>0</v>
      </c>
      <c r="J100" s="194"/>
    </row>
    <row r="101" spans="1:10" ht="97.5" customHeight="1" x14ac:dyDescent="0.25">
      <c r="A101" s="48">
        <v>245</v>
      </c>
      <c r="B101" s="192" t="s">
        <v>407</v>
      </c>
      <c r="C101" s="198">
        <v>75</v>
      </c>
      <c r="D101" s="198" t="s">
        <v>5</v>
      </c>
      <c r="E101" s="54"/>
      <c r="F101" s="193"/>
      <c r="G101" s="125">
        <f t="shared" si="14"/>
        <v>0</v>
      </c>
      <c r="H101" s="125">
        <f t="shared" si="15"/>
        <v>0</v>
      </c>
      <c r="I101" s="125">
        <f t="shared" si="16"/>
        <v>0</v>
      </c>
      <c r="J101" s="194"/>
    </row>
    <row r="102" spans="1:10" ht="97.5" customHeight="1" x14ac:dyDescent="0.25">
      <c r="A102" s="48">
        <v>246</v>
      </c>
      <c r="B102" s="192" t="s">
        <v>399</v>
      </c>
      <c r="C102" s="198">
        <v>90</v>
      </c>
      <c r="D102" s="198" t="s">
        <v>5</v>
      </c>
      <c r="E102" s="54"/>
      <c r="F102" s="193"/>
      <c r="G102" s="125">
        <f>C102*ROUND(F102,4)</f>
        <v>0</v>
      </c>
      <c r="H102" s="125">
        <f t="shared" si="15"/>
        <v>0</v>
      </c>
      <c r="I102" s="125">
        <f t="shared" si="16"/>
        <v>0</v>
      </c>
      <c r="J102" s="194"/>
    </row>
    <row r="103" spans="1:10" ht="97.5" customHeight="1" x14ac:dyDescent="0.25">
      <c r="A103" s="48">
        <v>247</v>
      </c>
      <c r="B103" s="192" t="s">
        <v>734</v>
      </c>
      <c r="C103" s="198">
        <v>90</v>
      </c>
      <c r="D103" s="198" t="s">
        <v>5</v>
      </c>
      <c r="E103" s="54"/>
      <c r="F103" s="193"/>
      <c r="G103" s="125">
        <f>C103*ROUND(F103,4)</f>
        <v>0</v>
      </c>
      <c r="H103" s="125">
        <f t="shared" si="15"/>
        <v>0</v>
      </c>
      <c r="I103" s="125">
        <f t="shared" si="16"/>
        <v>0</v>
      </c>
      <c r="J103" s="194"/>
    </row>
    <row r="104" spans="1:10" ht="97.5" customHeight="1" x14ac:dyDescent="0.25">
      <c r="A104" s="48">
        <v>248</v>
      </c>
      <c r="B104" s="192" t="s">
        <v>735</v>
      </c>
      <c r="C104" s="198">
        <v>90</v>
      </c>
      <c r="D104" s="198" t="s">
        <v>5</v>
      </c>
      <c r="E104" s="54"/>
      <c r="F104" s="193"/>
      <c r="G104" s="125">
        <f>C104*ROUND(F104,4)</f>
        <v>0</v>
      </c>
      <c r="H104" s="125">
        <f t="shared" si="15"/>
        <v>0</v>
      </c>
      <c r="I104" s="125">
        <f t="shared" si="16"/>
        <v>0</v>
      </c>
      <c r="J104" s="194"/>
    </row>
    <row r="105" spans="1:10" ht="97.5" customHeight="1" x14ac:dyDescent="0.25">
      <c r="A105" s="48">
        <v>249</v>
      </c>
      <c r="B105" s="192" t="s">
        <v>400</v>
      </c>
      <c r="C105" s="198">
        <v>20</v>
      </c>
      <c r="D105" s="198" t="s">
        <v>5</v>
      </c>
      <c r="E105" s="54"/>
      <c r="F105" s="193"/>
      <c r="G105" s="125">
        <f>C105*ROUND(F105,4)</f>
        <v>0</v>
      </c>
      <c r="H105" s="125">
        <f t="shared" si="15"/>
        <v>0</v>
      </c>
      <c r="I105" s="125">
        <f t="shared" si="16"/>
        <v>0</v>
      </c>
      <c r="J105" s="194"/>
    </row>
    <row r="106" spans="1:10" ht="90" customHeight="1" x14ac:dyDescent="0.25">
      <c r="A106" s="48">
        <v>250</v>
      </c>
      <c r="B106" s="192" t="s">
        <v>408</v>
      </c>
      <c r="C106" s="198">
        <v>25</v>
      </c>
      <c r="D106" s="198" t="s">
        <v>5</v>
      </c>
      <c r="E106" s="54"/>
      <c r="F106" s="193"/>
      <c r="G106" s="125">
        <f t="shared" si="14"/>
        <v>0</v>
      </c>
      <c r="H106" s="125">
        <f t="shared" si="15"/>
        <v>0</v>
      </c>
      <c r="I106" s="125">
        <f t="shared" si="16"/>
        <v>0</v>
      </c>
      <c r="J106" s="194"/>
    </row>
    <row r="107" spans="1:10" x14ac:dyDescent="0.25">
      <c r="A107" s="48">
        <v>251</v>
      </c>
      <c r="B107" s="192" t="s">
        <v>402</v>
      </c>
      <c r="C107" s="198">
        <v>10</v>
      </c>
      <c r="D107" s="198" t="s">
        <v>5</v>
      </c>
      <c r="E107" s="54"/>
      <c r="F107" s="193"/>
      <c r="G107" s="125">
        <f t="shared" si="14"/>
        <v>0</v>
      </c>
      <c r="H107" s="125">
        <f t="shared" si="15"/>
        <v>0</v>
      </c>
      <c r="I107" s="125">
        <f t="shared" si="16"/>
        <v>0</v>
      </c>
      <c r="J107" s="194"/>
    </row>
    <row r="108" spans="1:10" ht="76.5" customHeight="1" x14ac:dyDescent="0.25">
      <c r="A108" s="48">
        <v>252</v>
      </c>
      <c r="B108" s="192" t="s">
        <v>401</v>
      </c>
      <c r="C108" s="198">
        <v>50</v>
      </c>
      <c r="D108" s="198" t="s">
        <v>5</v>
      </c>
      <c r="E108" s="54"/>
      <c r="F108" s="193"/>
      <c r="G108" s="125">
        <f t="shared" si="14"/>
        <v>0</v>
      </c>
      <c r="H108" s="125">
        <f t="shared" si="15"/>
        <v>0</v>
      </c>
      <c r="I108" s="125">
        <f t="shared" si="16"/>
        <v>0</v>
      </c>
      <c r="J108" s="194"/>
    </row>
    <row r="109" spans="1:10" ht="76.5" customHeight="1" x14ac:dyDescent="0.25">
      <c r="A109" s="48">
        <v>253</v>
      </c>
      <c r="B109" s="192" t="s">
        <v>396</v>
      </c>
      <c r="C109" s="198">
        <v>10</v>
      </c>
      <c r="D109" s="198" t="s">
        <v>5</v>
      </c>
      <c r="E109" s="54"/>
      <c r="F109" s="193"/>
      <c r="G109" s="125">
        <f t="shared" ref="G109:G117" si="17">C109*ROUND(F109,4)</f>
        <v>0</v>
      </c>
      <c r="H109" s="125">
        <f t="shared" si="15"/>
        <v>0</v>
      </c>
      <c r="I109" s="125">
        <f t="shared" si="16"/>
        <v>0</v>
      </c>
      <c r="J109" s="194"/>
    </row>
    <row r="110" spans="1:10" ht="76.5" customHeight="1" x14ac:dyDescent="0.25">
      <c r="A110" s="48">
        <v>254</v>
      </c>
      <c r="B110" s="192" t="s">
        <v>404</v>
      </c>
      <c r="C110" s="198">
        <v>10</v>
      </c>
      <c r="D110" s="198" t="s">
        <v>5</v>
      </c>
      <c r="E110" s="54"/>
      <c r="F110" s="193"/>
      <c r="G110" s="125">
        <f t="shared" si="17"/>
        <v>0</v>
      </c>
      <c r="H110" s="125">
        <f t="shared" si="15"/>
        <v>0</v>
      </c>
      <c r="I110" s="125">
        <f t="shared" si="16"/>
        <v>0</v>
      </c>
      <c r="J110" s="194"/>
    </row>
    <row r="111" spans="1:10" ht="76.5" customHeight="1" x14ac:dyDescent="0.25">
      <c r="A111" s="48">
        <v>255</v>
      </c>
      <c r="B111" s="192" t="s">
        <v>403</v>
      </c>
      <c r="C111" s="198">
        <v>30</v>
      </c>
      <c r="D111" s="198" t="s">
        <v>5</v>
      </c>
      <c r="E111" s="54"/>
      <c r="F111" s="193"/>
      <c r="G111" s="125">
        <f t="shared" si="17"/>
        <v>0</v>
      </c>
      <c r="H111" s="125">
        <f t="shared" si="15"/>
        <v>0</v>
      </c>
      <c r="I111" s="125">
        <f t="shared" si="16"/>
        <v>0</v>
      </c>
      <c r="J111" s="194"/>
    </row>
    <row r="112" spans="1:10" ht="76.5" customHeight="1" x14ac:dyDescent="0.25">
      <c r="A112" s="48">
        <v>256</v>
      </c>
      <c r="B112" s="192" t="s">
        <v>175</v>
      </c>
      <c r="C112" s="198">
        <v>100</v>
      </c>
      <c r="D112" s="198" t="s">
        <v>5</v>
      </c>
      <c r="E112" s="54"/>
      <c r="F112" s="193"/>
      <c r="G112" s="125">
        <f t="shared" si="17"/>
        <v>0</v>
      </c>
      <c r="H112" s="125">
        <f t="shared" si="15"/>
        <v>0</v>
      </c>
      <c r="I112" s="125">
        <f t="shared" si="16"/>
        <v>0</v>
      </c>
      <c r="J112" s="194"/>
    </row>
    <row r="113" spans="1:10" ht="76.5" customHeight="1" x14ac:dyDescent="0.25">
      <c r="A113" s="48">
        <v>257</v>
      </c>
      <c r="B113" s="192" t="s">
        <v>409</v>
      </c>
      <c r="C113" s="198">
        <v>10</v>
      </c>
      <c r="D113" s="198" t="s">
        <v>5</v>
      </c>
      <c r="E113" s="54"/>
      <c r="F113" s="193"/>
      <c r="G113" s="125">
        <f t="shared" si="17"/>
        <v>0</v>
      </c>
      <c r="H113" s="125">
        <f t="shared" si="15"/>
        <v>0</v>
      </c>
      <c r="I113" s="125">
        <f t="shared" si="16"/>
        <v>0</v>
      </c>
      <c r="J113" s="194"/>
    </row>
    <row r="114" spans="1:10" ht="76.5" customHeight="1" x14ac:dyDescent="0.25">
      <c r="A114" s="48">
        <v>258</v>
      </c>
      <c r="B114" s="192" t="s">
        <v>15</v>
      </c>
      <c r="C114" s="198">
        <v>30</v>
      </c>
      <c r="D114" s="198" t="s">
        <v>5</v>
      </c>
      <c r="E114" s="54"/>
      <c r="F114" s="193"/>
      <c r="G114" s="125">
        <f t="shared" si="17"/>
        <v>0</v>
      </c>
      <c r="H114" s="125">
        <f t="shared" si="15"/>
        <v>0</v>
      </c>
      <c r="I114" s="125">
        <f t="shared" si="16"/>
        <v>0</v>
      </c>
      <c r="J114" s="194"/>
    </row>
    <row r="115" spans="1:10" ht="76.5" customHeight="1" x14ac:dyDescent="0.25">
      <c r="A115" s="48">
        <v>259</v>
      </c>
      <c r="B115" s="192" t="s">
        <v>410</v>
      </c>
      <c r="C115" s="198">
        <v>30</v>
      </c>
      <c r="D115" s="198" t="s">
        <v>5</v>
      </c>
      <c r="E115" s="54"/>
      <c r="F115" s="193"/>
      <c r="G115" s="125">
        <f t="shared" si="17"/>
        <v>0</v>
      </c>
      <c r="H115" s="125">
        <f t="shared" si="15"/>
        <v>0</v>
      </c>
      <c r="I115" s="125">
        <f t="shared" si="16"/>
        <v>0</v>
      </c>
      <c r="J115" s="194"/>
    </row>
    <row r="116" spans="1:10" ht="76.5" customHeight="1" x14ac:dyDescent="0.25">
      <c r="A116" s="48">
        <v>260</v>
      </c>
      <c r="B116" s="192" t="s">
        <v>736</v>
      </c>
      <c r="C116" s="198">
        <v>100</v>
      </c>
      <c r="D116" s="198" t="s">
        <v>5</v>
      </c>
      <c r="E116" s="54"/>
      <c r="F116" s="193"/>
      <c r="G116" s="125">
        <f t="shared" si="17"/>
        <v>0</v>
      </c>
      <c r="H116" s="125">
        <f t="shared" si="15"/>
        <v>0</v>
      </c>
      <c r="I116" s="125">
        <f t="shared" si="16"/>
        <v>0</v>
      </c>
      <c r="J116" s="194"/>
    </row>
    <row r="117" spans="1:10" ht="76.5" customHeight="1" x14ac:dyDescent="0.25">
      <c r="A117" s="48">
        <v>261</v>
      </c>
      <c r="B117" s="192" t="s">
        <v>411</v>
      </c>
      <c r="C117" s="198">
        <v>50</v>
      </c>
      <c r="D117" s="198" t="s">
        <v>5</v>
      </c>
      <c r="E117" s="54"/>
      <c r="F117" s="193"/>
      <c r="G117" s="125">
        <f t="shared" si="17"/>
        <v>0</v>
      </c>
      <c r="H117" s="125">
        <f t="shared" si="15"/>
        <v>0</v>
      </c>
      <c r="I117" s="125">
        <f t="shared" si="16"/>
        <v>0</v>
      </c>
      <c r="J117" s="194"/>
    </row>
    <row r="118" spans="1:10" ht="69" x14ac:dyDescent="0.25">
      <c r="A118" s="48">
        <v>262</v>
      </c>
      <c r="B118" s="192" t="s">
        <v>737</v>
      </c>
      <c r="C118" s="198">
        <v>90</v>
      </c>
      <c r="D118" s="198" t="s">
        <v>5</v>
      </c>
      <c r="E118" s="54"/>
      <c r="F118" s="193"/>
      <c r="G118" s="125">
        <f t="shared" si="14"/>
        <v>0</v>
      </c>
      <c r="H118" s="125">
        <f>G118*0.095</f>
        <v>0</v>
      </c>
      <c r="I118" s="125">
        <f t="shared" si="16"/>
        <v>0</v>
      </c>
      <c r="J118" s="194"/>
    </row>
    <row r="119" spans="1:10" ht="41.4" x14ac:dyDescent="0.25">
      <c r="A119" s="48">
        <v>263</v>
      </c>
      <c r="B119" s="192" t="s">
        <v>738</v>
      </c>
      <c r="C119" s="198">
        <v>90</v>
      </c>
      <c r="D119" s="198" t="s">
        <v>5</v>
      </c>
      <c r="E119" s="54"/>
      <c r="F119" s="193"/>
      <c r="G119" s="125">
        <f t="shared" si="14"/>
        <v>0</v>
      </c>
      <c r="H119" s="125">
        <f t="shared" si="15"/>
        <v>0</v>
      </c>
      <c r="I119" s="125">
        <f t="shared" si="16"/>
        <v>0</v>
      </c>
      <c r="J119" s="194"/>
    </row>
    <row r="120" spans="1:10" x14ac:dyDescent="0.25">
      <c r="A120" s="48"/>
      <c r="B120" s="199" t="s">
        <v>834</v>
      </c>
      <c r="C120" s="53" t="s">
        <v>3</v>
      </c>
      <c r="D120" s="54" t="s">
        <v>3</v>
      </c>
      <c r="E120" s="54" t="s">
        <v>3</v>
      </c>
      <c r="F120" s="54" t="s">
        <v>3</v>
      </c>
      <c r="G120" s="54">
        <f>SUM(G96:G119)</f>
        <v>0</v>
      </c>
      <c r="H120" s="54">
        <f>SUM(H96:H119)</f>
        <v>0</v>
      </c>
      <c r="I120" s="54">
        <f>SUM(I96:I119)</f>
        <v>0</v>
      </c>
      <c r="J120" s="200">
        <f>SUM(J96:J119)</f>
        <v>0</v>
      </c>
    </row>
    <row r="121" spans="1:10" ht="14.4" x14ac:dyDescent="0.25">
      <c r="A121" s="158" t="s">
        <v>835</v>
      </c>
      <c r="B121" s="201"/>
      <c r="C121" s="201"/>
      <c r="D121" s="201"/>
      <c r="E121" s="201"/>
      <c r="F121" s="201"/>
      <c r="G121" s="201"/>
      <c r="H121" s="201"/>
      <c r="I121" s="201"/>
      <c r="J121" s="202"/>
    </row>
    <row r="122" spans="1:10" x14ac:dyDescent="0.25">
      <c r="A122" s="48">
        <v>264</v>
      </c>
      <c r="B122" s="192" t="s">
        <v>34</v>
      </c>
      <c r="C122" s="196">
        <v>6000</v>
      </c>
      <c r="D122" s="203" t="s">
        <v>5</v>
      </c>
      <c r="E122" s="54" t="s">
        <v>3</v>
      </c>
      <c r="F122" s="204"/>
      <c r="G122" s="125">
        <f>C122*ROUND(F122,4)</f>
        <v>0</v>
      </c>
      <c r="H122" s="125">
        <f t="shared" ref="H122:H123" si="18">G122*0.095</f>
        <v>0</v>
      </c>
      <c r="I122" s="125">
        <f t="shared" ref="I122:I123" si="19">+G122+H122</f>
        <v>0</v>
      </c>
      <c r="J122" s="96" t="s">
        <v>3</v>
      </c>
    </row>
    <row r="123" spans="1:10" x14ac:dyDescent="0.25">
      <c r="A123" s="48">
        <v>265</v>
      </c>
      <c r="B123" s="192" t="s">
        <v>106</v>
      </c>
      <c r="C123" s="196">
        <v>3700</v>
      </c>
      <c r="D123" s="203" t="s">
        <v>5</v>
      </c>
      <c r="E123" s="54" t="s">
        <v>3</v>
      </c>
      <c r="F123" s="204"/>
      <c r="G123" s="125">
        <f>C123*ROUND(F123,4)</f>
        <v>0</v>
      </c>
      <c r="H123" s="125">
        <f t="shared" si="18"/>
        <v>0</v>
      </c>
      <c r="I123" s="125">
        <f t="shared" si="19"/>
        <v>0</v>
      </c>
      <c r="J123" s="96" t="s">
        <v>3</v>
      </c>
    </row>
    <row r="124" spans="1:10" x14ac:dyDescent="0.25">
      <c r="A124" s="48"/>
      <c r="B124" s="199" t="s">
        <v>836</v>
      </c>
      <c r="C124" s="53"/>
      <c r="D124" s="54"/>
      <c r="E124" s="54"/>
      <c r="F124" s="54"/>
      <c r="G124" s="54">
        <f>SUM(G122:G123)</f>
        <v>0</v>
      </c>
      <c r="H124" s="54">
        <f>SUM(H122:H123)</f>
        <v>0</v>
      </c>
      <c r="I124" s="54">
        <f>SUM(I122:I123)</f>
        <v>0</v>
      </c>
      <c r="J124" s="280">
        <f>SUM(J122:J123)</f>
        <v>0</v>
      </c>
    </row>
    <row r="125" spans="1:10" ht="14.7" customHeight="1" x14ac:dyDescent="0.3">
      <c r="A125" s="205" t="s">
        <v>837</v>
      </c>
      <c r="B125" s="206"/>
      <c r="C125" s="206"/>
      <c r="D125" s="206"/>
      <c r="E125" s="206"/>
      <c r="F125" s="206"/>
      <c r="G125" s="206"/>
      <c r="H125" s="206"/>
      <c r="I125" s="206"/>
      <c r="J125" s="206"/>
    </row>
    <row r="126" spans="1:10" ht="28.8" x14ac:dyDescent="0.25">
      <c r="A126" s="48">
        <v>266</v>
      </c>
      <c r="B126" s="207" t="s">
        <v>379</v>
      </c>
      <c r="C126" s="196">
        <v>25000</v>
      </c>
      <c r="D126" s="203" t="s">
        <v>5</v>
      </c>
      <c r="E126" s="42"/>
      <c r="F126" s="54"/>
      <c r="G126" s="125">
        <f>C126*ROUND(F126,4)</f>
        <v>0</v>
      </c>
      <c r="H126" s="125">
        <f t="shared" ref="H126" si="20">G126*0.095</f>
        <v>0</v>
      </c>
      <c r="I126" s="125">
        <f t="shared" ref="I126" si="21">+G126+H126</f>
        <v>0</v>
      </c>
      <c r="J126" s="96" t="s">
        <v>3</v>
      </c>
    </row>
    <row r="127" spans="1:10" x14ac:dyDescent="0.25">
      <c r="A127" s="48"/>
      <c r="B127" s="199" t="s">
        <v>412</v>
      </c>
      <c r="C127" s="53"/>
      <c r="D127" s="54"/>
      <c r="E127" s="54"/>
      <c r="F127" s="54"/>
      <c r="G127" s="54">
        <f>SUM(G126:G126)</f>
        <v>0</v>
      </c>
      <c r="H127" s="54">
        <f>SUM(H126:H126)</f>
        <v>0</v>
      </c>
      <c r="I127" s="54">
        <f>SUM(I126:I126)</f>
        <v>0</v>
      </c>
      <c r="J127" s="280">
        <f>SUM(J126:J126)</f>
        <v>0</v>
      </c>
    </row>
    <row r="128" spans="1:10" ht="13.95" customHeight="1" x14ac:dyDescent="0.25">
      <c r="A128" s="175" t="s">
        <v>838</v>
      </c>
      <c r="B128" s="176"/>
      <c r="C128" s="176"/>
      <c r="D128" s="176"/>
      <c r="E128" s="176"/>
      <c r="F128" s="176"/>
      <c r="G128" s="176"/>
      <c r="H128" s="176"/>
      <c r="I128" s="176"/>
      <c r="J128" s="176"/>
    </row>
    <row r="129" spans="1:10" ht="14.4" x14ac:dyDescent="0.25">
      <c r="A129" s="48">
        <v>267</v>
      </c>
      <c r="B129" s="207" t="s">
        <v>926</v>
      </c>
      <c r="C129" s="196">
        <v>8000</v>
      </c>
      <c r="D129" s="203" t="s">
        <v>5</v>
      </c>
      <c r="E129" s="42"/>
      <c r="F129" s="54"/>
      <c r="G129" s="125">
        <f>C129*ROUND(F129,4)</f>
        <v>0</v>
      </c>
      <c r="H129" s="125">
        <f t="shared" ref="H129" si="22">G129*0.095</f>
        <v>0</v>
      </c>
      <c r="I129" s="125">
        <f t="shared" ref="I129" si="23">+G129+H129</f>
        <v>0</v>
      </c>
      <c r="J129" s="200" t="s">
        <v>3</v>
      </c>
    </row>
    <row r="130" spans="1:10" x14ac:dyDescent="0.25">
      <c r="A130" s="48"/>
      <c r="B130" s="199" t="s">
        <v>413</v>
      </c>
      <c r="C130" s="53"/>
      <c r="D130" s="54"/>
      <c r="E130" s="54"/>
      <c r="F130" s="54"/>
      <c r="G130" s="54">
        <f>SUM(G129)</f>
        <v>0</v>
      </c>
      <c r="H130" s="54">
        <f>SUM(H129)</f>
        <v>0</v>
      </c>
      <c r="I130" s="54">
        <f>SUM(I129)</f>
        <v>0</v>
      </c>
      <c r="J130" s="200">
        <f>SUM(J129)</f>
        <v>0</v>
      </c>
    </row>
    <row r="131" spans="1:10" ht="13.95" customHeight="1" x14ac:dyDescent="0.25">
      <c r="A131" s="175" t="s">
        <v>839</v>
      </c>
      <c r="B131" s="176"/>
      <c r="C131" s="176"/>
      <c r="D131" s="176"/>
      <c r="E131" s="176"/>
      <c r="F131" s="176"/>
      <c r="G131" s="176"/>
      <c r="H131" s="176"/>
      <c r="I131" s="176"/>
      <c r="J131" s="176"/>
    </row>
    <row r="132" spans="1:10" ht="28.8" x14ac:dyDescent="0.25">
      <c r="A132" s="48">
        <v>268</v>
      </c>
      <c r="B132" s="207" t="s">
        <v>766</v>
      </c>
      <c r="C132" s="196">
        <v>250</v>
      </c>
      <c r="D132" s="203" t="s">
        <v>5</v>
      </c>
      <c r="E132" s="42"/>
      <c r="F132" s="54"/>
      <c r="G132" s="125">
        <f t="shared" ref="G132:G143" si="24">C132*ROUND(F132,4)</f>
        <v>0</v>
      </c>
      <c r="H132" s="125">
        <f t="shared" ref="H132" si="25">G132*0.095</f>
        <v>0</v>
      </c>
      <c r="I132" s="125">
        <f t="shared" ref="I132" si="26">+G132+H132</f>
        <v>0</v>
      </c>
      <c r="J132" s="200" t="s">
        <v>3</v>
      </c>
    </row>
    <row r="133" spans="1:10" ht="28.8" x14ac:dyDescent="0.25">
      <c r="A133" s="48">
        <v>269</v>
      </c>
      <c r="B133" s="207" t="s">
        <v>767</v>
      </c>
      <c r="C133" s="196">
        <v>50</v>
      </c>
      <c r="D133" s="203" t="s">
        <v>5</v>
      </c>
      <c r="E133" s="42"/>
      <c r="F133" s="54"/>
      <c r="G133" s="125">
        <f t="shared" si="24"/>
        <v>0</v>
      </c>
      <c r="H133" s="125">
        <f t="shared" ref="H133:H143" si="27">G133*0.095</f>
        <v>0</v>
      </c>
      <c r="I133" s="125">
        <f t="shared" ref="I133:I143" si="28">+G133+H133</f>
        <v>0</v>
      </c>
      <c r="J133" s="200" t="s">
        <v>3</v>
      </c>
    </row>
    <row r="134" spans="1:10" ht="28.8" x14ac:dyDescent="0.25">
      <c r="A134" s="48">
        <v>270</v>
      </c>
      <c r="B134" s="207" t="s">
        <v>768</v>
      </c>
      <c r="C134" s="196">
        <v>600</v>
      </c>
      <c r="D134" s="203" t="s">
        <v>5</v>
      </c>
      <c r="E134" s="42"/>
      <c r="F134" s="54"/>
      <c r="G134" s="125">
        <f t="shared" si="24"/>
        <v>0</v>
      </c>
      <c r="H134" s="125">
        <f t="shared" si="27"/>
        <v>0</v>
      </c>
      <c r="I134" s="125">
        <f t="shared" si="28"/>
        <v>0</v>
      </c>
      <c r="J134" s="200" t="s">
        <v>3</v>
      </c>
    </row>
    <row r="135" spans="1:10" ht="28.8" x14ac:dyDescent="0.25">
      <c r="A135" s="48">
        <v>271</v>
      </c>
      <c r="B135" s="207" t="s">
        <v>769</v>
      </c>
      <c r="C135" s="196">
        <v>300</v>
      </c>
      <c r="D135" s="203" t="s">
        <v>5</v>
      </c>
      <c r="E135" s="42"/>
      <c r="F135" s="54"/>
      <c r="G135" s="125">
        <f t="shared" si="24"/>
        <v>0</v>
      </c>
      <c r="H135" s="125">
        <f t="shared" si="27"/>
        <v>0</v>
      </c>
      <c r="I135" s="125">
        <f t="shared" si="28"/>
        <v>0</v>
      </c>
      <c r="J135" s="200" t="s">
        <v>3</v>
      </c>
    </row>
    <row r="136" spans="1:10" ht="14.4" x14ac:dyDescent="0.25">
      <c r="A136" s="48">
        <v>272</v>
      </c>
      <c r="B136" s="207" t="s">
        <v>739</v>
      </c>
      <c r="C136" s="196">
        <v>100</v>
      </c>
      <c r="D136" s="203" t="s">
        <v>5</v>
      </c>
      <c r="E136" s="42"/>
      <c r="F136" s="54"/>
      <c r="G136" s="125">
        <f t="shared" si="24"/>
        <v>0</v>
      </c>
      <c r="H136" s="125">
        <f t="shared" si="27"/>
        <v>0</v>
      </c>
      <c r="I136" s="125">
        <f t="shared" si="28"/>
        <v>0</v>
      </c>
      <c r="J136" s="200" t="s">
        <v>3</v>
      </c>
    </row>
    <row r="137" spans="1:10" ht="28.8" x14ac:dyDescent="0.25">
      <c r="A137" s="48">
        <v>273</v>
      </c>
      <c r="B137" s="207" t="s">
        <v>770</v>
      </c>
      <c r="C137" s="196">
        <v>50</v>
      </c>
      <c r="D137" s="203" t="s">
        <v>5</v>
      </c>
      <c r="E137" s="42"/>
      <c r="F137" s="54"/>
      <c r="G137" s="125">
        <f t="shared" si="24"/>
        <v>0</v>
      </c>
      <c r="H137" s="125">
        <f t="shared" si="27"/>
        <v>0</v>
      </c>
      <c r="I137" s="125">
        <f t="shared" si="28"/>
        <v>0</v>
      </c>
      <c r="J137" s="200" t="s">
        <v>3</v>
      </c>
    </row>
    <row r="138" spans="1:10" ht="28.8" x14ac:dyDescent="0.25">
      <c r="A138" s="48">
        <v>274</v>
      </c>
      <c r="B138" s="207" t="s">
        <v>771</v>
      </c>
      <c r="C138" s="196">
        <v>1200</v>
      </c>
      <c r="D138" s="203" t="s">
        <v>5</v>
      </c>
      <c r="E138" s="42"/>
      <c r="F138" s="54"/>
      <c r="G138" s="125">
        <f t="shared" si="24"/>
        <v>0</v>
      </c>
      <c r="H138" s="125">
        <f t="shared" si="27"/>
        <v>0</v>
      </c>
      <c r="I138" s="125">
        <f t="shared" si="28"/>
        <v>0</v>
      </c>
      <c r="J138" s="200" t="s">
        <v>3</v>
      </c>
    </row>
    <row r="139" spans="1:10" ht="28.8" x14ac:dyDescent="0.25">
      <c r="A139" s="48">
        <v>275</v>
      </c>
      <c r="B139" s="207" t="s">
        <v>772</v>
      </c>
      <c r="C139" s="196">
        <v>90</v>
      </c>
      <c r="D139" s="203" t="s">
        <v>5</v>
      </c>
      <c r="E139" s="42"/>
      <c r="F139" s="54"/>
      <c r="G139" s="125">
        <f t="shared" si="24"/>
        <v>0</v>
      </c>
      <c r="H139" s="125">
        <f t="shared" si="27"/>
        <v>0</v>
      </c>
      <c r="I139" s="125">
        <f t="shared" si="28"/>
        <v>0</v>
      </c>
      <c r="J139" s="200" t="s">
        <v>3</v>
      </c>
    </row>
    <row r="140" spans="1:10" ht="28.8" x14ac:dyDescent="0.25">
      <c r="A140" s="48">
        <v>276</v>
      </c>
      <c r="B140" s="207" t="s">
        <v>773</v>
      </c>
      <c r="C140" s="196">
        <v>180</v>
      </c>
      <c r="D140" s="203" t="s">
        <v>5</v>
      </c>
      <c r="E140" s="42"/>
      <c r="F140" s="54"/>
      <c r="G140" s="125">
        <f t="shared" si="24"/>
        <v>0</v>
      </c>
      <c r="H140" s="125">
        <f t="shared" si="27"/>
        <v>0</v>
      </c>
      <c r="I140" s="125">
        <f t="shared" si="28"/>
        <v>0</v>
      </c>
      <c r="J140" s="200" t="s">
        <v>3</v>
      </c>
    </row>
    <row r="141" spans="1:10" ht="28.8" x14ac:dyDescent="0.25">
      <c r="A141" s="48">
        <v>277</v>
      </c>
      <c r="B141" s="207" t="s">
        <v>774</v>
      </c>
      <c r="C141" s="196">
        <v>300</v>
      </c>
      <c r="D141" s="203" t="s">
        <v>5</v>
      </c>
      <c r="E141" s="42"/>
      <c r="F141" s="54"/>
      <c r="G141" s="125">
        <f t="shared" si="24"/>
        <v>0</v>
      </c>
      <c r="H141" s="125">
        <f t="shared" si="27"/>
        <v>0</v>
      </c>
      <c r="I141" s="125">
        <f t="shared" si="28"/>
        <v>0</v>
      </c>
      <c r="J141" s="200" t="s">
        <v>3</v>
      </c>
    </row>
    <row r="142" spans="1:10" ht="28.8" x14ac:dyDescent="0.25">
      <c r="A142" s="48">
        <v>278</v>
      </c>
      <c r="B142" s="207" t="s">
        <v>775</v>
      </c>
      <c r="C142" s="196">
        <v>3400</v>
      </c>
      <c r="D142" s="203" t="s">
        <v>5</v>
      </c>
      <c r="E142" s="42"/>
      <c r="F142" s="54"/>
      <c r="G142" s="125">
        <f t="shared" si="24"/>
        <v>0</v>
      </c>
      <c r="H142" s="125">
        <f t="shared" si="27"/>
        <v>0</v>
      </c>
      <c r="I142" s="125">
        <f t="shared" si="28"/>
        <v>0</v>
      </c>
      <c r="J142" s="200" t="s">
        <v>3</v>
      </c>
    </row>
    <row r="143" spans="1:10" ht="28.8" x14ac:dyDescent="0.25">
      <c r="A143" s="48">
        <v>279</v>
      </c>
      <c r="B143" s="207" t="s">
        <v>776</v>
      </c>
      <c r="C143" s="196">
        <v>1200</v>
      </c>
      <c r="D143" s="203" t="s">
        <v>5</v>
      </c>
      <c r="E143" s="42"/>
      <c r="F143" s="54"/>
      <c r="G143" s="125">
        <f t="shared" si="24"/>
        <v>0</v>
      </c>
      <c r="H143" s="125">
        <f t="shared" si="27"/>
        <v>0</v>
      </c>
      <c r="I143" s="125">
        <f t="shared" si="28"/>
        <v>0</v>
      </c>
      <c r="J143" s="200" t="s">
        <v>3</v>
      </c>
    </row>
    <row r="144" spans="1:10" x14ac:dyDescent="0.25">
      <c r="A144" s="48"/>
      <c r="B144" s="199" t="s">
        <v>651</v>
      </c>
      <c r="C144" s="53"/>
      <c r="D144" s="54"/>
      <c r="E144" s="54"/>
      <c r="F144" s="54"/>
      <c r="G144" s="54">
        <f>SUM(G132:G143)</f>
        <v>0</v>
      </c>
      <c r="H144" s="54">
        <f>SUM(H132:H143)</f>
        <v>0</v>
      </c>
      <c r="I144" s="54">
        <f>SUM(I132:I143)</f>
        <v>0</v>
      </c>
      <c r="J144" s="200">
        <f>SUM(J135:J143)</f>
        <v>0</v>
      </c>
    </row>
    <row r="145" spans="1:17" x14ac:dyDescent="0.25">
      <c r="A145" s="138"/>
    </row>
    <row r="146" spans="1:17" s="86" customFormat="1" ht="15" customHeight="1" x14ac:dyDescent="0.3">
      <c r="A146" s="70" t="s">
        <v>61</v>
      </c>
      <c r="B146" s="70"/>
      <c r="C146" s="70"/>
      <c r="D146" s="70"/>
      <c r="E146" s="70"/>
      <c r="F146" s="70"/>
      <c r="G146" s="70"/>
      <c r="H146" s="70"/>
      <c r="I146" s="70"/>
    </row>
    <row r="147" spans="1:17" s="86" customFormat="1" ht="23.25" customHeight="1" x14ac:dyDescent="0.3">
      <c r="A147" s="74" t="s">
        <v>62</v>
      </c>
      <c r="B147" s="74"/>
      <c r="C147" s="74"/>
      <c r="D147" s="74"/>
      <c r="E147" s="74"/>
      <c r="F147" s="74"/>
      <c r="G147" s="74"/>
      <c r="H147" s="74"/>
      <c r="I147" s="74"/>
    </row>
    <row r="148" spans="1:17" s="108" customFormat="1" ht="12.75" customHeight="1" x14ac:dyDescent="0.25">
      <c r="A148" s="74" t="s">
        <v>195</v>
      </c>
    </row>
    <row r="149" spans="1:17" s="108" customFormat="1" ht="24.75" customHeight="1" x14ac:dyDescent="0.25">
      <c r="A149" s="208" t="s">
        <v>294</v>
      </c>
      <c r="B149" s="209"/>
      <c r="C149" s="209"/>
      <c r="D149" s="209"/>
      <c r="E149" s="209"/>
      <c r="F149" s="209"/>
      <c r="G149" s="209"/>
      <c r="H149" s="209"/>
      <c r="I149" s="209"/>
    </row>
    <row r="150" spans="1:17" s="79" customFormat="1" ht="19.5" customHeight="1" x14ac:dyDescent="0.25">
      <c r="A150" s="79" t="s">
        <v>211</v>
      </c>
    </row>
    <row r="151" spans="1:17" s="112" customFormat="1" ht="15" customHeight="1" x14ac:dyDescent="0.25">
      <c r="A151" s="79" t="s">
        <v>198</v>
      </c>
    </row>
    <row r="152" spans="1:17" s="112" customFormat="1" ht="15" customHeight="1" x14ac:dyDescent="0.25">
      <c r="A152" s="79" t="s">
        <v>199</v>
      </c>
    </row>
    <row r="153" spans="1:17" s="112" customFormat="1" ht="13.2" customHeight="1" x14ac:dyDescent="0.25">
      <c r="A153" s="79" t="s">
        <v>200</v>
      </c>
    </row>
    <row r="154" spans="1:17" s="112" customFormat="1" ht="48.75" customHeight="1" x14ac:dyDescent="0.25">
      <c r="A154" s="79" t="s">
        <v>936</v>
      </c>
      <c r="B154" s="79"/>
      <c r="C154" s="79"/>
      <c r="D154" s="79"/>
      <c r="E154" s="79"/>
      <c r="F154" s="79"/>
      <c r="G154" s="79"/>
      <c r="H154" s="79"/>
      <c r="I154" s="79"/>
    </row>
    <row r="155" spans="1:17" s="108" customFormat="1" x14ac:dyDescent="0.25">
      <c r="A155" s="79"/>
      <c r="B155" s="79"/>
      <c r="C155" s="79"/>
      <c r="D155" s="79"/>
      <c r="E155" s="79"/>
      <c r="F155" s="79"/>
      <c r="G155" s="79"/>
      <c r="H155" s="79"/>
      <c r="I155" s="79"/>
    </row>
    <row r="156" spans="1:17" s="108" customFormat="1" x14ac:dyDescent="0.3">
      <c r="A156" s="86"/>
      <c r="B156" s="210"/>
      <c r="C156" s="211"/>
      <c r="D156" s="86"/>
      <c r="E156" s="86"/>
      <c r="F156" s="86"/>
      <c r="G156" s="86"/>
      <c r="H156" s="86"/>
      <c r="I156" s="86"/>
    </row>
    <row r="157" spans="1:17" ht="14.4" x14ac:dyDescent="0.3">
      <c r="A157" s="87"/>
      <c r="B157" s="87"/>
      <c r="C157" s="87"/>
      <c r="D157" s="87"/>
      <c r="E157" s="87"/>
      <c r="F157" s="87"/>
      <c r="G157" s="87"/>
      <c r="H157" s="87"/>
      <c r="I157" s="87"/>
      <c r="J157" s="87"/>
    </row>
    <row r="158" spans="1:17" ht="14.4" x14ac:dyDescent="0.3">
      <c r="A158" s="285"/>
      <c r="B158" s="285"/>
      <c r="C158" s="285"/>
      <c r="D158" s="285"/>
      <c r="E158" s="285"/>
      <c r="F158" s="285"/>
      <c r="G158" s="285"/>
      <c r="H158" s="285"/>
      <c r="I158" s="285"/>
      <c r="J158" s="285"/>
      <c r="K158" s="285"/>
      <c r="L158" s="285"/>
      <c r="M158" s="285"/>
      <c r="N158" s="285"/>
      <c r="O158" s="285"/>
      <c r="P158" s="285"/>
      <c r="Q158" s="285"/>
    </row>
    <row r="159" spans="1:17" ht="14.4" x14ac:dyDescent="0.3">
      <c r="A159" s="87"/>
      <c r="B159" s="87"/>
      <c r="C159" s="87"/>
      <c r="D159" s="87"/>
      <c r="E159" s="87"/>
      <c r="F159" s="87"/>
      <c r="G159" s="87"/>
      <c r="H159" s="87"/>
      <c r="I159" s="87"/>
      <c r="J159" s="87"/>
    </row>
    <row r="160" spans="1:17" ht="14.4" x14ac:dyDescent="0.3">
      <c r="A160" s="87"/>
      <c r="B160" s="87"/>
      <c r="C160" s="87"/>
      <c r="D160" s="87"/>
      <c r="E160" s="87"/>
      <c r="F160" s="87"/>
      <c r="G160" s="87"/>
      <c r="H160" s="87"/>
      <c r="I160" s="87"/>
      <c r="J160" s="87"/>
    </row>
    <row r="161" spans="1:10" s="145" customFormat="1" x14ac:dyDescent="0.3">
      <c r="A161" s="168"/>
      <c r="B161" s="168"/>
      <c r="C161" s="169"/>
      <c r="D161" s="143"/>
      <c r="E161" s="144"/>
      <c r="F161" s="170"/>
      <c r="G161" s="144"/>
      <c r="H161" s="144"/>
      <c r="I161" s="144"/>
      <c r="J161" s="144"/>
    </row>
    <row r="162" spans="1:10" s="145" customFormat="1" ht="14.4" x14ac:dyDescent="0.3">
      <c r="A162" s="138"/>
      <c r="B162" s="8"/>
      <c r="C162" s="106"/>
      <c r="D162" s="106"/>
      <c r="E162" s="106"/>
      <c r="F162" s="106"/>
      <c r="G162" s="106"/>
      <c r="H162" s="106"/>
      <c r="I162" s="106"/>
      <c r="J162" s="7"/>
    </row>
    <row r="163" spans="1:10" s="145" customFormat="1" ht="14.4" x14ac:dyDescent="0.3">
      <c r="A163" s="138"/>
      <c r="B163" s="8"/>
      <c r="C163" s="106"/>
      <c r="D163" s="106"/>
      <c r="E163" s="106"/>
      <c r="F163" s="106"/>
      <c r="G163" s="106"/>
      <c r="H163" s="106"/>
      <c r="I163" s="106"/>
      <c r="J163" s="7"/>
    </row>
    <row r="164" spans="1:10" s="145" customFormat="1" ht="14.4" x14ac:dyDescent="0.3">
      <c r="A164" s="138"/>
      <c r="B164" s="8"/>
      <c r="C164" s="106"/>
      <c r="D164" s="106"/>
      <c r="E164" s="106"/>
      <c r="F164" s="106"/>
      <c r="G164" s="106"/>
      <c r="H164" s="106"/>
      <c r="I164" s="106"/>
      <c r="J164" s="7"/>
    </row>
    <row r="165" spans="1:10" s="145" customFormat="1" ht="14.4" x14ac:dyDescent="0.3">
      <c r="A165" s="138"/>
      <c r="B165" s="8"/>
      <c r="C165" s="106"/>
      <c r="D165" s="106"/>
      <c r="E165" s="106"/>
      <c r="F165" s="106"/>
      <c r="G165" s="106"/>
      <c r="H165" s="106"/>
      <c r="I165" s="106"/>
      <c r="J165" s="7"/>
    </row>
    <row r="166" spans="1:10" s="145" customFormat="1" ht="14.4" x14ac:dyDescent="0.3">
      <c r="A166" s="138"/>
      <c r="B166" s="89"/>
      <c r="C166" s="106"/>
      <c r="D166" s="106"/>
      <c r="E166" s="106"/>
      <c r="F166" s="106"/>
      <c r="G166" s="106"/>
      <c r="H166" s="106"/>
      <c r="I166" s="106"/>
      <c r="J166" s="7"/>
    </row>
    <row r="167" spans="1:10" s="145" customFormat="1" ht="14.4" x14ac:dyDescent="0.3">
      <c r="A167" s="138"/>
      <c r="B167" s="89"/>
      <c r="C167" s="89"/>
      <c r="D167" s="89"/>
      <c r="E167" s="89"/>
      <c r="F167" s="89"/>
      <c r="G167" s="89"/>
      <c r="H167" s="89"/>
      <c r="I167" s="89"/>
      <c r="J167" s="7"/>
    </row>
    <row r="168" spans="1:10" s="145" customFormat="1" ht="14.4" x14ac:dyDescent="0.3">
      <c r="A168" s="138"/>
      <c r="B168" s="212"/>
      <c r="C168" s="9"/>
      <c r="D168" s="279"/>
      <c r="E168" s="106"/>
      <c r="F168" s="106"/>
      <c r="G168" s="106"/>
      <c r="H168" s="106"/>
      <c r="I168" s="106"/>
      <c r="J168" s="7"/>
    </row>
    <row r="169" spans="1:10" s="145" customFormat="1" ht="38.25" customHeight="1" x14ac:dyDescent="0.3">
      <c r="A169" s="138"/>
      <c r="B169" s="191"/>
      <c r="C169" s="9"/>
      <c r="D169" s="279"/>
      <c r="E169" s="92"/>
      <c r="F169" s="92"/>
      <c r="G169" s="92"/>
      <c r="H169" s="92"/>
      <c r="I169" s="92"/>
      <c r="J169" s="7"/>
    </row>
    <row r="170" spans="1:10" s="145" customFormat="1" ht="38.25" customHeight="1" x14ac:dyDescent="0.3">
      <c r="A170" s="7"/>
      <c r="B170" s="8"/>
      <c r="C170" s="106"/>
      <c r="D170" s="106"/>
      <c r="E170" s="106"/>
      <c r="F170" s="106"/>
      <c r="G170" s="106"/>
      <c r="H170" s="106"/>
      <c r="I170" s="106"/>
      <c r="J170" s="7"/>
    </row>
    <row r="171" spans="1:10" s="145" customFormat="1" ht="14.4" x14ac:dyDescent="0.3">
      <c r="A171" s="7"/>
      <c r="B171" s="8"/>
      <c r="C171" s="106"/>
      <c r="D171" s="106"/>
      <c r="E171" s="106"/>
      <c r="F171" s="106"/>
      <c r="G171" s="106"/>
      <c r="H171" s="106"/>
      <c r="I171" s="106"/>
      <c r="J171" s="7"/>
    </row>
    <row r="172" spans="1:10" x14ac:dyDescent="0.25">
      <c r="B172" s="8"/>
      <c r="C172" s="106"/>
      <c r="D172" s="106"/>
      <c r="E172" s="106"/>
      <c r="F172" s="106"/>
      <c r="G172" s="106"/>
      <c r="H172" s="106"/>
      <c r="I172" s="106"/>
    </row>
  </sheetData>
  <sheetProtection algorithmName="SHA-512" hashValue="9obPJMGiHEFCWXELVVEVsIFZD0P32788GOrMF3yJYJVkQO4InaRNrwFjmVCmCZlbcniHwyCph3eFqvTGcvC4mA==" saltValue="KQ5jzagrag8kyuSIszEZmg==" spinCount="100000" sheet="1" objects="1" scenarios="1" selectLockedCells="1"/>
  <sortState ref="B134:B146">
    <sortCondition ref="B134:B146"/>
  </sortState>
  <mergeCells count="1">
    <mergeCell ref="A158:Q158"/>
  </mergeCells>
  <phoneticPr fontId="4" type="noConversion"/>
  <dataValidations count="1">
    <dataValidation operator="equal" allowBlank="1" showInputMessage="1" showErrorMessage="1" sqref="J88:J121 J124:J125 J127:J144" xr:uid="{00000000-0002-0000-0600-000000000000}"/>
  </dataValidations>
  <pageMargins left="0.70866141732283472" right="0.70866141732283472" top="0.74803149606299213" bottom="0.74803149606299213" header="0.31496062992125984" footer="0.31496062992125984"/>
  <pageSetup paperSize="9" scale="74" orientation="landscape" r:id="rId1"/>
  <rowBreaks count="3" manualBreakCount="3">
    <brk id="11" max="9" man="1"/>
    <brk id="20" max="9" man="1"/>
    <brk id="88"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O87"/>
  <sheetViews>
    <sheetView zoomScaleNormal="100" zoomScaleSheetLayoutView="100" workbookViewId="0">
      <pane ySplit="6" topLeftCell="A7" activePane="bottomLeft" state="frozen"/>
      <selection pane="bottomLeft"/>
    </sheetView>
  </sheetViews>
  <sheetFormatPr defaultColWidth="9.33203125" defaultRowHeight="13.8" x14ac:dyDescent="0.25"/>
  <cols>
    <col min="1" max="1" width="4.6640625" style="119" customWidth="1"/>
    <col min="2" max="2" width="35.5546875" style="119" customWidth="1"/>
    <col min="3" max="3" width="9" style="222" customWidth="1"/>
    <col min="4" max="4" width="8.33203125" style="222" customWidth="1"/>
    <col min="5" max="5" width="15.6640625" style="119" customWidth="1"/>
    <col min="6" max="6" width="13" style="119" customWidth="1"/>
    <col min="7" max="7" width="10.6640625" style="119" customWidth="1"/>
    <col min="8" max="8" width="9.5546875" style="119" customWidth="1"/>
    <col min="9" max="9" width="13.33203125" style="119" customWidth="1"/>
    <col min="10" max="10" width="11.44140625" style="119" customWidth="1"/>
    <col min="11" max="11" width="9.33203125" style="119"/>
    <col min="12" max="12" width="9.33203125" style="268"/>
    <col min="13" max="13" width="0" style="7" hidden="1" customWidth="1"/>
    <col min="14" max="15" width="9.33203125" style="7"/>
    <col min="16" max="16384" width="9.33203125" style="119"/>
  </cols>
  <sheetData>
    <row r="1" spans="1:15" s="7" customFormat="1" x14ac:dyDescent="0.25">
      <c r="A1" s="7" t="s">
        <v>6</v>
      </c>
      <c r="B1" s="8"/>
      <c r="C1" s="213"/>
      <c r="D1" s="214"/>
      <c r="E1" s="11" t="s">
        <v>930</v>
      </c>
      <c r="F1" s="106"/>
      <c r="G1" s="106"/>
      <c r="H1" s="106"/>
      <c r="I1" s="106"/>
      <c r="J1" s="106"/>
      <c r="L1" s="267"/>
    </row>
    <row r="2" spans="1:15" x14ac:dyDescent="0.25">
      <c r="A2" s="7"/>
      <c r="B2" s="191"/>
      <c r="C2" s="214"/>
      <c r="D2" s="214"/>
      <c r="E2" s="7"/>
      <c r="F2" s="7"/>
      <c r="G2" s="7"/>
      <c r="H2" s="7"/>
      <c r="I2" s="7"/>
    </row>
    <row r="3" spans="1:15" x14ac:dyDescent="0.25">
      <c r="A3" s="14" t="s">
        <v>118</v>
      </c>
      <c r="B3" s="106"/>
      <c r="C3" s="106"/>
      <c r="D3" s="106"/>
      <c r="E3" s="106"/>
      <c r="F3" s="106"/>
      <c r="G3" s="106"/>
      <c r="H3" s="106"/>
      <c r="I3" s="106"/>
    </row>
    <row r="4" spans="1:15" x14ac:dyDescent="0.25">
      <c r="A4" s="7"/>
      <c r="B4" s="191"/>
      <c r="C4" s="214"/>
      <c r="D4" s="214"/>
      <c r="E4" s="7"/>
      <c r="F4" s="7"/>
      <c r="G4" s="7"/>
      <c r="H4" s="7"/>
      <c r="I4" s="7"/>
    </row>
    <row r="5" spans="1:15" s="8" customFormat="1" ht="52.8" x14ac:dyDescent="0.25">
      <c r="A5" s="16" t="s">
        <v>2</v>
      </c>
      <c r="B5" s="16" t="s">
        <v>0</v>
      </c>
      <c r="C5" s="17" t="s">
        <v>1</v>
      </c>
      <c r="D5" s="17" t="s">
        <v>98</v>
      </c>
      <c r="E5" s="18" t="s">
        <v>4</v>
      </c>
      <c r="F5" s="18" t="s">
        <v>94</v>
      </c>
      <c r="G5" s="18" t="s">
        <v>95</v>
      </c>
      <c r="H5" s="18" t="s">
        <v>96</v>
      </c>
      <c r="I5" s="18" t="s">
        <v>97</v>
      </c>
      <c r="J5" s="18" t="s">
        <v>204</v>
      </c>
      <c r="L5" s="269" t="s">
        <v>913</v>
      </c>
      <c r="M5" s="18" t="s">
        <v>912</v>
      </c>
      <c r="N5" s="18" t="s">
        <v>914</v>
      </c>
      <c r="O5" s="18" t="s">
        <v>915</v>
      </c>
    </row>
    <row r="6" spans="1:15" s="7" customFormat="1" ht="26.4" x14ac:dyDescent="0.25">
      <c r="A6" s="16">
        <v>1</v>
      </c>
      <c r="B6" s="16">
        <v>2</v>
      </c>
      <c r="C6" s="17">
        <v>3</v>
      </c>
      <c r="D6" s="17">
        <v>4</v>
      </c>
      <c r="E6" s="17">
        <v>5</v>
      </c>
      <c r="F6" s="17">
        <v>6</v>
      </c>
      <c r="G6" s="17" t="s">
        <v>58</v>
      </c>
      <c r="H6" s="18" t="s">
        <v>59</v>
      </c>
      <c r="I6" s="17" t="s">
        <v>60</v>
      </c>
      <c r="J6" s="17">
        <v>10</v>
      </c>
      <c r="L6" s="268"/>
    </row>
    <row r="7" spans="1:15" ht="16.5" customHeight="1" x14ac:dyDescent="0.25">
      <c r="A7" s="215" t="s">
        <v>840</v>
      </c>
      <c r="B7" s="216"/>
      <c r="C7" s="216"/>
      <c r="D7" s="216"/>
      <c r="E7" s="216"/>
      <c r="F7" s="216"/>
      <c r="G7" s="216"/>
      <c r="H7" s="216"/>
      <c r="I7" s="216"/>
      <c r="J7" s="216"/>
    </row>
    <row r="8" spans="1:15" ht="24" customHeight="1" x14ac:dyDescent="0.25">
      <c r="A8" s="217">
        <v>280</v>
      </c>
      <c r="B8" s="192" t="s">
        <v>743</v>
      </c>
      <c r="C8" s="25">
        <v>10</v>
      </c>
      <c r="D8" s="25" t="s">
        <v>5</v>
      </c>
      <c r="E8" s="218"/>
      <c r="F8" s="193"/>
      <c r="G8" s="125">
        <f>C8*ROUND(F8,4)</f>
        <v>0</v>
      </c>
      <c r="H8" s="125">
        <f>G8*0.095</f>
        <v>0</v>
      </c>
      <c r="I8" s="125">
        <f>G8+H8</f>
        <v>0</v>
      </c>
      <c r="J8" s="177"/>
      <c r="L8" s="246"/>
      <c r="M8" s="27"/>
      <c r="N8" s="28">
        <f>M8</f>
        <v>0</v>
      </c>
      <c r="O8" s="28">
        <f>N8+(N8*0.095)</f>
        <v>0</v>
      </c>
    </row>
    <row r="9" spans="1:15" x14ac:dyDescent="0.25">
      <c r="A9" s="217">
        <v>281</v>
      </c>
      <c r="B9" s="192" t="s">
        <v>420</v>
      </c>
      <c r="C9" s="25">
        <v>10</v>
      </c>
      <c r="D9" s="25" t="s">
        <v>5</v>
      </c>
      <c r="E9" s="218"/>
      <c r="F9" s="193"/>
      <c r="G9" s="125">
        <f t="shared" ref="G9:G33" si="0">C9*ROUND(F9,4)</f>
        <v>0</v>
      </c>
      <c r="H9" s="125">
        <f t="shared" ref="H9:H33" si="1">G9*0.095</f>
        <v>0</v>
      </c>
      <c r="I9" s="125">
        <f t="shared" ref="I9:I33" si="2">G9+H9</f>
        <v>0</v>
      </c>
      <c r="J9" s="177"/>
      <c r="L9" s="246"/>
      <c r="M9" s="27"/>
      <c r="N9" s="28">
        <f t="shared" ref="N9:N33" si="3">M9</f>
        <v>0</v>
      </c>
      <c r="O9" s="28">
        <f t="shared" ref="O9:O33" si="4">N9+(N9*0.095)</f>
        <v>0</v>
      </c>
    </row>
    <row r="10" spans="1:15" x14ac:dyDescent="0.25">
      <c r="A10" s="217">
        <v>282</v>
      </c>
      <c r="B10" s="192" t="s">
        <v>415</v>
      </c>
      <c r="C10" s="25">
        <v>150</v>
      </c>
      <c r="D10" s="25" t="s">
        <v>5</v>
      </c>
      <c r="E10" s="218"/>
      <c r="F10" s="193"/>
      <c r="G10" s="125">
        <f t="shared" si="0"/>
        <v>0</v>
      </c>
      <c r="H10" s="125">
        <f t="shared" si="1"/>
        <v>0</v>
      </c>
      <c r="I10" s="125">
        <f t="shared" si="2"/>
        <v>0</v>
      </c>
      <c r="J10" s="177"/>
      <c r="L10" s="246"/>
      <c r="M10" s="27"/>
      <c r="N10" s="28">
        <f t="shared" si="3"/>
        <v>0</v>
      </c>
      <c r="O10" s="28">
        <f t="shared" si="4"/>
        <v>0</v>
      </c>
    </row>
    <row r="11" spans="1:15" x14ac:dyDescent="0.25">
      <c r="A11" s="217">
        <v>283</v>
      </c>
      <c r="B11" s="192" t="s">
        <v>69</v>
      </c>
      <c r="C11" s="25">
        <v>700</v>
      </c>
      <c r="D11" s="25" t="s">
        <v>5</v>
      </c>
      <c r="E11" s="218"/>
      <c r="F11" s="193"/>
      <c r="G11" s="125">
        <f>C11*ROUND(F11,4)</f>
        <v>0</v>
      </c>
      <c r="H11" s="125">
        <f>G11*0.095</f>
        <v>0</v>
      </c>
      <c r="I11" s="125">
        <f>G11+H11</f>
        <v>0</v>
      </c>
      <c r="J11" s="177"/>
      <c r="L11" s="246"/>
      <c r="M11" s="27"/>
      <c r="N11" s="28">
        <f t="shared" si="3"/>
        <v>0</v>
      </c>
      <c r="O11" s="28">
        <f t="shared" si="4"/>
        <v>0</v>
      </c>
    </row>
    <row r="12" spans="1:15" x14ac:dyDescent="0.25">
      <c r="A12" s="217">
        <v>284</v>
      </c>
      <c r="B12" s="192" t="s">
        <v>421</v>
      </c>
      <c r="C12" s="25">
        <v>100</v>
      </c>
      <c r="D12" s="25" t="s">
        <v>5</v>
      </c>
      <c r="E12" s="218"/>
      <c r="F12" s="193"/>
      <c r="G12" s="125">
        <f>C12*ROUND(F12,4)</f>
        <v>0</v>
      </c>
      <c r="H12" s="125">
        <f>G12*0.095</f>
        <v>0</v>
      </c>
      <c r="I12" s="125">
        <f>G12+H12</f>
        <v>0</v>
      </c>
      <c r="J12" s="177"/>
      <c r="L12" s="246"/>
      <c r="M12" s="27"/>
      <c r="N12" s="28">
        <f t="shared" si="3"/>
        <v>0</v>
      </c>
      <c r="O12" s="28">
        <f t="shared" si="4"/>
        <v>0</v>
      </c>
    </row>
    <row r="13" spans="1:15" x14ac:dyDescent="0.25">
      <c r="A13" s="217">
        <v>285</v>
      </c>
      <c r="B13" s="192" t="s">
        <v>419</v>
      </c>
      <c r="C13" s="25">
        <v>900</v>
      </c>
      <c r="D13" s="25" t="s">
        <v>5</v>
      </c>
      <c r="E13" s="218"/>
      <c r="F13" s="193"/>
      <c r="G13" s="125">
        <f>C13*ROUND(F13,4)</f>
        <v>0</v>
      </c>
      <c r="H13" s="125">
        <f>G13*0.095</f>
        <v>0</v>
      </c>
      <c r="I13" s="125">
        <f>G13+H13</f>
        <v>0</v>
      </c>
      <c r="J13" s="177"/>
      <c r="L13" s="246"/>
      <c r="M13" s="27"/>
      <c r="N13" s="28">
        <f t="shared" si="3"/>
        <v>0</v>
      </c>
      <c r="O13" s="28">
        <f t="shared" si="4"/>
        <v>0</v>
      </c>
    </row>
    <row r="14" spans="1:15" x14ac:dyDescent="0.25">
      <c r="A14" s="217">
        <v>286</v>
      </c>
      <c r="B14" s="192" t="s">
        <v>66</v>
      </c>
      <c r="C14" s="25">
        <v>100</v>
      </c>
      <c r="D14" s="25" t="s">
        <v>5</v>
      </c>
      <c r="E14" s="218"/>
      <c r="F14" s="193"/>
      <c r="G14" s="125">
        <f t="shared" si="0"/>
        <v>0</v>
      </c>
      <c r="H14" s="125">
        <f t="shared" si="1"/>
        <v>0</v>
      </c>
      <c r="I14" s="125">
        <f t="shared" si="2"/>
        <v>0</v>
      </c>
      <c r="J14" s="177"/>
      <c r="L14" s="246"/>
      <c r="M14" s="27"/>
      <c r="N14" s="28">
        <f t="shared" si="3"/>
        <v>0</v>
      </c>
      <c r="O14" s="28">
        <f t="shared" si="4"/>
        <v>0</v>
      </c>
    </row>
    <row r="15" spans="1:15" x14ac:dyDescent="0.25">
      <c r="A15" s="217">
        <v>287</v>
      </c>
      <c r="B15" s="192" t="s">
        <v>418</v>
      </c>
      <c r="C15" s="25">
        <v>600</v>
      </c>
      <c r="D15" s="25" t="s">
        <v>5</v>
      </c>
      <c r="E15" s="218"/>
      <c r="F15" s="193"/>
      <c r="G15" s="125">
        <f t="shared" si="0"/>
        <v>0</v>
      </c>
      <c r="H15" s="125">
        <f t="shared" si="1"/>
        <v>0</v>
      </c>
      <c r="I15" s="125">
        <f t="shared" si="2"/>
        <v>0</v>
      </c>
      <c r="J15" s="177"/>
      <c r="L15" s="246"/>
      <c r="M15" s="27"/>
      <c r="N15" s="28">
        <f t="shared" si="3"/>
        <v>0</v>
      </c>
      <c r="O15" s="28">
        <f t="shared" si="4"/>
        <v>0</v>
      </c>
    </row>
    <row r="16" spans="1:15" x14ac:dyDescent="0.25">
      <c r="A16" s="217">
        <v>288</v>
      </c>
      <c r="B16" s="192" t="s">
        <v>414</v>
      </c>
      <c r="C16" s="25">
        <v>150</v>
      </c>
      <c r="D16" s="25" t="s">
        <v>5</v>
      </c>
      <c r="E16" s="218"/>
      <c r="F16" s="193"/>
      <c r="G16" s="125">
        <f t="shared" si="0"/>
        <v>0</v>
      </c>
      <c r="H16" s="125">
        <f t="shared" si="1"/>
        <v>0</v>
      </c>
      <c r="I16" s="125">
        <f t="shared" si="2"/>
        <v>0</v>
      </c>
      <c r="J16" s="177"/>
      <c r="L16" s="246"/>
      <c r="M16" s="27"/>
      <c r="N16" s="28">
        <f t="shared" si="3"/>
        <v>0</v>
      </c>
      <c r="O16" s="28">
        <f t="shared" si="4"/>
        <v>0</v>
      </c>
    </row>
    <row r="17" spans="1:15" x14ac:dyDescent="0.25">
      <c r="A17" s="217">
        <v>289</v>
      </c>
      <c r="B17" s="192" t="s">
        <v>67</v>
      </c>
      <c r="C17" s="25">
        <v>200</v>
      </c>
      <c r="D17" s="25" t="s">
        <v>5</v>
      </c>
      <c r="E17" s="218"/>
      <c r="F17" s="193"/>
      <c r="G17" s="125">
        <f t="shared" si="0"/>
        <v>0</v>
      </c>
      <c r="H17" s="125">
        <f t="shared" si="1"/>
        <v>0</v>
      </c>
      <c r="I17" s="125">
        <f t="shared" si="2"/>
        <v>0</v>
      </c>
      <c r="J17" s="177"/>
      <c r="L17" s="246"/>
      <c r="M17" s="27"/>
      <c r="N17" s="28">
        <f t="shared" si="3"/>
        <v>0</v>
      </c>
      <c r="O17" s="28">
        <f t="shared" si="4"/>
        <v>0</v>
      </c>
    </row>
    <row r="18" spans="1:15" x14ac:dyDescent="0.25">
      <c r="A18" s="217">
        <v>290</v>
      </c>
      <c r="B18" s="192" t="s">
        <v>422</v>
      </c>
      <c r="C18" s="25">
        <v>200</v>
      </c>
      <c r="D18" s="25" t="s">
        <v>5</v>
      </c>
      <c r="E18" s="218"/>
      <c r="F18" s="193"/>
      <c r="G18" s="125">
        <f t="shared" si="0"/>
        <v>0</v>
      </c>
      <c r="H18" s="125">
        <f t="shared" si="1"/>
        <v>0</v>
      </c>
      <c r="I18" s="125">
        <f t="shared" si="2"/>
        <v>0</v>
      </c>
      <c r="J18" s="177"/>
      <c r="L18" s="246"/>
      <c r="M18" s="27"/>
      <c r="N18" s="28">
        <f t="shared" si="3"/>
        <v>0</v>
      </c>
      <c r="O18" s="28">
        <f t="shared" si="4"/>
        <v>0</v>
      </c>
    </row>
    <row r="19" spans="1:15" x14ac:dyDescent="0.25">
      <c r="A19" s="217">
        <v>291</v>
      </c>
      <c r="B19" s="192" t="s">
        <v>416</v>
      </c>
      <c r="C19" s="25">
        <v>100</v>
      </c>
      <c r="D19" s="25" t="s">
        <v>5</v>
      </c>
      <c r="E19" s="218"/>
      <c r="F19" s="193"/>
      <c r="G19" s="125">
        <f t="shared" si="0"/>
        <v>0</v>
      </c>
      <c r="H19" s="125">
        <f t="shared" si="1"/>
        <v>0</v>
      </c>
      <c r="I19" s="125">
        <f t="shared" si="2"/>
        <v>0</v>
      </c>
      <c r="J19" s="177"/>
      <c r="L19" s="246"/>
      <c r="M19" s="27"/>
      <c r="N19" s="28">
        <f t="shared" si="3"/>
        <v>0</v>
      </c>
      <c r="O19" s="28">
        <f t="shared" si="4"/>
        <v>0</v>
      </c>
    </row>
    <row r="20" spans="1:15" x14ac:dyDescent="0.25">
      <c r="A20" s="217">
        <v>292</v>
      </c>
      <c r="B20" s="192" t="s">
        <v>742</v>
      </c>
      <c r="C20" s="25">
        <v>30</v>
      </c>
      <c r="D20" s="25" t="s">
        <v>5</v>
      </c>
      <c r="E20" s="218"/>
      <c r="F20" s="193"/>
      <c r="G20" s="125">
        <f t="shared" si="0"/>
        <v>0</v>
      </c>
      <c r="H20" s="125">
        <f t="shared" si="1"/>
        <v>0</v>
      </c>
      <c r="I20" s="125">
        <f t="shared" si="2"/>
        <v>0</v>
      </c>
      <c r="J20" s="177"/>
      <c r="L20" s="246"/>
      <c r="M20" s="27"/>
      <c r="N20" s="28">
        <f t="shared" si="3"/>
        <v>0</v>
      </c>
      <c r="O20" s="28">
        <f t="shared" si="4"/>
        <v>0</v>
      </c>
    </row>
    <row r="21" spans="1:15" x14ac:dyDescent="0.25">
      <c r="A21" s="217">
        <v>293</v>
      </c>
      <c r="B21" s="192" t="s">
        <v>746</v>
      </c>
      <c r="C21" s="25">
        <v>30</v>
      </c>
      <c r="D21" s="25" t="s">
        <v>5</v>
      </c>
      <c r="E21" s="218"/>
      <c r="F21" s="193"/>
      <c r="G21" s="125">
        <f t="shared" si="0"/>
        <v>0</v>
      </c>
      <c r="H21" s="125">
        <f t="shared" si="1"/>
        <v>0</v>
      </c>
      <c r="I21" s="125">
        <f t="shared" si="2"/>
        <v>0</v>
      </c>
      <c r="J21" s="177"/>
      <c r="L21" s="246"/>
      <c r="M21" s="27"/>
      <c r="N21" s="28">
        <f t="shared" si="3"/>
        <v>0</v>
      </c>
      <c r="O21" s="28">
        <f t="shared" si="4"/>
        <v>0</v>
      </c>
    </row>
    <row r="22" spans="1:15" ht="27.6" x14ac:dyDescent="0.25">
      <c r="A22" s="217">
        <v>294</v>
      </c>
      <c r="B22" s="48" t="s">
        <v>68</v>
      </c>
      <c r="C22" s="25">
        <v>100</v>
      </c>
      <c r="D22" s="25" t="s">
        <v>5</v>
      </c>
      <c r="E22" s="218"/>
      <c r="F22" s="193"/>
      <c r="G22" s="125">
        <f t="shared" si="0"/>
        <v>0</v>
      </c>
      <c r="H22" s="125">
        <f t="shared" si="1"/>
        <v>0</v>
      </c>
      <c r="I22" s="125">
        <f t="shared" si="2"/>
        <v>0</v>
      </c>
      <c r="J22" s="177"/>
      <c r="L22" s="246"/>
      <c r="M22" s="27"/>
      <c r="N22" s="28">
        <f t="shared" si="3"/>
        <v>0</v>
      </c>
      <c r="O22" s="28">
        <f t="shared" si="4"/>
        <v>0</v>
      </c>
    </row>
    <row r="23" spans="1:15" x14ac:dyDescent="0.25">
      <c r="A23" s="217">
        <v>295</v>
      </c>
      <c r="B23" s="192" t="s">
        <v>240</v>
      </c>
      <c r="C23" s="25">
        <v>100</v>
      </c>
      <c r="D23" s="25" t="s">
        <v>5</v>
      </c>
      <c r="E23" s="218"/>
      <c r="F23" s="193"/>
      <c r="G23" s="125">
        <f t="shared" si="0"/>
        <v>0</v>
      </c>
      <c r="H23" s="125">
        <f t="shared" si="1"/>
        <v>0</v>
      </c>
      <c r="I23" s="125">
        <f t="shared" si="2"/>
        <v>0</v>
      </c>
      <c r="J23" s="177"/>
      <c r="L23" s="246"/>
      <c r="M23" s="27"/>
      <c r="N23" s="28">
        <f t="shared" si="3"/>
        <v>0</v>
      </c>
      <c r="O23" s="28">
        <f t="shared" si="4"/>
        <v>0</v>
      </c>
    </row>
    <row r="24" spans="1:15" x14ac:dyDescent="0.25">
      <c r="A24" s="217">
        <v>296</v>
      </c>
      <c r="B24" s="192" t="s">
        <v>417</v>
      </c>
      <c r="C24" s="25">
        <v>30</v>
      </c>
      <c r="D24" s="25" t="s">
        <v>5</v>
      </c>
      <c r="E24" s="218"/>
      <c r="F24" s="193"/>
      <c r="G24" s="125">
        <f t="shared" si="0"/>
        <v>0</v>
      </c>
      <c r="H24" s="125">
        <f t="shared" si="1"/>
        <v>0</v>
      </c>
      <c r="I24" s="125">
        <f t="shared" si="2"/>
        <v>0</v>
      </c>
      <c r="J24" s="177"/>
      <c r="L24" s="246"/>
      <c r="M24" s="27"/>
      <c r="N24" s="28">
        <f t="shared" si="3"/>
        <v>0</v>
      </c>
      <c r="O24" s="28">
        <f t="shared" si="4"/>
        <v>0</v>
      </c>
    </row>
    <row r="25" spans="1:15" x14ac:dyDescent="0.25">
      <c r="A25" s="217">
        <v>297</v>
      </c>
      <c r="B25" s="192" t="s">
        <v>71</v>
      </c>
      <c r="C25" s="25">
        <v>300</v>
      </c>
      <c r="D25" s="25" t="s">
        <v>5</v>
      </c>
      <c r="E25" s="218"/>
      <c r="F25" s="193"/>
      <c r="G25" s="125">
        <f t="shared" si="0"/>
        <v>0</v>
      </c>
      <c r="H25" s="125">
        <f t="shared" si="1"/>
        <v>0</v>
      </c>
      <c r="I25" s="125">
        <f t="shared" si="2"/>
        <v>0</v>
      </c>
      <c r="J25" s="177"/>
      <c r="L25" s="246"/>
      <c r="M25" s="27"/>
      <c r="N25" s="28">
        <f t="shared" si="3"/>
        <v>0</v>
      </c>
      <c r="O25" s="28">
        <f t="shared" si="4"/>
        <v>0</v>
      </c>
    </row>
    <row r="26" spans="1:15" x14ac:dyDescent="0.25">
      <c r="A26" s="217">
        <v>298</v>
      </c>
      <c r="B26" s="192" t="s">
        <v>741</v>
      </c>
      <c r="C26" s="25">
        <v>50</v>
      </c>
      <c r="D26" s="25" t="s">
        <v>5</v>
      </c>
      <c r="E26" s="218"/>
      <c r="F26" s="193"/>
      <c r="G26" s="125">
        <f t="shared" si="0"/>
        <v>0</v>
      </c>
      <c r="H26" s="125">
        <f t="shared" si="1"/>
        <v>0</v>
      </c>
      <c r="I26" s="125">
        <f t="shared" si="2"/>
        <v>0</v>
      </c>
      <c r="J26" s="177"/>
      <c r="L26" s="246"/>
      <c r="M26" s="27"/>
      <c r="N26" s="28">
        <f t="shared" si="3"/>
        <v>0</v>
      </c>
      <c r="O26" s="28">
        <f t="shared" si="4"/>
        <v>0</v>
      </c>
    </row>
    <row r="27" spans="1:15" x14ac:dyDescent="0.25">
      <c r="A27" s="217">
        <v>299</v>
      </c>
      <c r="B27" s="192" t="s">
        <v>740</v>
      </c>
      <c r="C27" s="25">
        <v>50</v>
      </c>
      <c r="D27" s="25" t="s">
        <v>5</v>
      </c>
      <c r="E27" s="218"/>
      <c r="F27" s="193"/>
      <c r="G27" s="125">
        <f t="shared" si="0"/>
        <v>0</v>
      </c>
      <c r="H27" s="125">
        <f t="shared" si="1"/>
        <v>0</v>
      </c>
      <c r="I27" s="125">
        <f t="shared" si="2"/>
        <v>0</v>
      </c>
      <c r="J27" s="177"/>
      <c r="L27" s="246"/>
      <c r="M27" s="27"/>
      <c r="N27" s="28">
        <f t="shared" si="3"/>
        <v>0</v>
      </c>
      <c r="O27" s="28">
        <f t="shared" si="4"/>
        <v>0</v>
      </c>
    </row>
    <row r="28" spans="1:15" x14ac:dyDescent="0.25">
      <c r="A28" s="217">
        <v>300</v>
      </c>
      <c r="B28" s="192" t="s">
        <v>70</v>
      </c>
      <c r="C28" s="25">
        <v>750</v>
      </c>
      <c r="D28" s="25" t="s">
        <v>5</v>
      </c>
      <c r="E28" s="218"/>
      <c r="F28" s="193"/>
      <c r="G28" s="125">
        <f>C28*ROUND(F28,4)</f>
        <v>0</v>
      </c>
      <c r="H28" s="125">
        <f t="shared" si="1"/>
        <v>0</v>
      </c>
      <c r="I28" s="125">
        <f t="shared" si="2"/>
        <v>0</v>
      </c>
      <c r="J28" s="177"/>
      <c r="L28" s="246"/>
      <c r="M28" s="27"/>
      <c r="N28" s="28">
        <f t="shared" si="3"/>
        <v>0</v>
      </c>
      <c r="O28" s="28">
        <f t="shared" si="4"/>
        <v>0</v>
      </c>
    </row>
    <row r="29" spans="1:15" x14ac:dyDescent="0.25">
      <c r="A29" s="217">
        <v>301</v>
      </c>
      <c r="B29" s="192" t="s">
        <v>744</v>
      </c>
      <c r="C29" s="25">
        <v>30</v>
      </c>
      <c r="D29" s="25" t="s">
        <v>5</v>
      </c>
      <c r="E29" s="218"/>
      <c r="F29" s="193"/>
      <c r="G29" s="125">
        <f>C29*ROUND(F29,4)</f>
        <v>0</v>
      </c>
      <c r="H29" s="125">
        <f t="shared" si="1"/>
        <v>0</v>
      </c>
      <c r="I29" s="125">
        <f t="shared" si="2"/>
        <v>0</v>
      </c>
      <c r="J29" s="177"/>
      <c r="L29" s="246"/>
      <c r="M29" s="27"/>
      <c r="N29" s="28">
        <f t="shared" si="3"/>
        <v>0</v>
      </c>
      <c r="O29" s="28">
        <f t="shared" si="4"/>
        <v>0</v>
      </c>
    </row>
    <row r="30" spans="1:15" x14ac:dyDescent="0.25">
      <c r="A30" s="217">
        <v>302</v>
      </c>
      <c r="B30" s="192" t="s">
        <v>238</v>
      </c>
      <c r="C30" s="25">
        <v>50</v>
      </c>
      <c r="D30" s="25" t="s">
        <v>5</v>
      </c>
      <c r="E30" s="218"/>
      <c r="F30" s="193"/>
      <c r="G30" s="125">
        <f>C30*ROUND(F30,4)</f>
        <v>0</v>
      </c>
      <c r="H30" s="125">
        <f t="shared" si="1"/>
        <v>0</v>
      </c>
      <c r="I30" s="125">
        <f t="shared" si="2"/>
        <v>0</v>
      </c>
      <c r="J30" s="177"/>
      <c r="L30" s="246"/>
      <c r="M30" s="27"/>
      <c r="N30" s="28">
        <f t="shared" si="3"/>
        <v>0</v>
      </c>
      <c r="O30" s="28">
        <f t="shared" si="4"/>
        <v>0</v>
      </c>
    </row>
    <row r="31" spans="1:15" ht="27.6" x14ac:dyDescent="0.25">
      <c r="A31" s="217">
        <v>303</v>
      </c>
      <c r="B31" s="192" t="s">
        <v>65</v>
      </c>
      <c r="C31" s="25">
        <v>300</v>
      </c>
      <c r="D31" s="25" t="s">
        <v>5</v>
      </c>
      <c r="E31" s="218"/>
      <c r="F31" s="193"/>
      <c r="G31" s="125">
        <f>C31*ROUND(F31,4)</f>
        <v>0</v>
      </c>
      <c r="H31" s="125">
        <f t="shared" si="1"/>
        <v>0</v>
      </c>
      <c r="I31" s="125">
        <f t="shared" si="2"/>
        <v>0</v>
      </c>
      <c r="J31" s="177"/>
      <c r="L31" s="246"/>
      <c r="M31" s="27"/>
      <c r="N31" s="28">
        <f t="shared" si="3"/>
        <v>0</v>
      </c>
      <c r="O31" s="28">
        <f t="shared" si="4"/>
        <v>0</v>
      </c>
    </row>
    <row r="32" spans="1:15" x14ac:dyDescent="0.25">
      <c r="A32" s="217">
        <v>304</v>
      </c>
      <c r="B32" s="192" t="s">
        <v>745</v>
      </c>
      <c r="C32" s="25">
        <v>50</v>
      </c>
      <c r="D32" s="25" t="s">
        <v>5</v>
      </c>
      <c r="E32" s="218"/>
      <c r="F32" s="193"/>
      <c r="G32" s="125">
        <f>C32*ROUND(F32,4)</f>
        <v>0</v>
      </c>
      <c r="H32" s="125">
        <f t="shared" si="1"/>
        <v>0</v>
      </c>
      <c r="I32" s="125">
        <f t="shared" si="2"/>
        <v>0</v>
      </c>
      <c r="J32" s="177"/>
      <c r="L32" s="246"/>
      <c r="M32" s="27"/>
      <c r="N32" s="28">
        <f t="shared" si="3"/>
        <v>0</v>
      </c>
      <c r="O32" s="28">
        <f t="shared" si="4"/>
        <v>0</v>
      </c>
    </row>
    <row r="33" spans="1:15" ht="27.6" x14ac:dyDescent="0.25">
      <c r="A33" s="217">
        <v>305</v>
      </c>
      <c r="B33" s="192" t="s">
        <v>239</v>
      </c>
      <c r="C33" s="25">
        <v>50</v>
      </c>
      <c r="D33" s="25" t="s">
        <v>5</v>
      </c>
      <c r="E33" s="218"/>
      <c r="F33" s="193"/>
      <c r="G33" s="125">
        <f t="shared" si="0"/>
        <v>0</v>
      </c>
      <c r="H33" s="125">
        <f t="shared" si="1"/>
        <v>0</v>
      </c>
      <c r="I33" s="125">
        <f t="shared" si="2"/>
        <v>0</v>
      </c>
      <c r="J33" s="177"/>
      <c r="L33" s="246"/>
      <c r="M33" s="27"/>
      <c r="N33" s="28">
        <f t="shared" si="3"/>
        <v>0</v>
      </c>
      <c r="O33" s="28">
        <f t="shared" si="4"/>
        <v>0</v>
      </c>
    </row>
    <row r="34" spans="1:15" x14ac:dyDescent="0.25">
      <c r="A34" s="48"/>
      <c r="B34" s="199" t="s">
        <v>841</v>
      </c>
      <c r="C34" s="95" t="s">
        <v>3</v>
      </c>
      <c r="D34" s="96" t="s">
        <v>3</v>
      </c>
      <c r="E34" s="94" t="s">
        <v>3</v>
      </c>
      <c r="F34" s="94" t="s">
        <v>3</v>
      </c>
      <c r="G34" s="42">
        <f>SUM(G8:G33)</f>
        <v>0</v>
      </c>
      <c r="H34" s="42">
        <f>SUM(H8:H33)</f>
        <v>0</v>
      </c>
      <c r="I34" s="42">
        <f>SUM(I8:I33)</f>
        <v>0</v>
      </c>
      <c r="J34" s="178">
        <f>SUM(J8:J33)</f>
        <v>0</v>
      </c>
      <c r="L34" s="246"/>
      <c r="M34" s="27"/>
      <c r="N34" s="46">
        <f>SUM(N8:N33)</f>
        <v>0</v>
      </c>
      <c r="O34" s="46">
        <f t="shared" ref="O34" si="5">SUM(O8:O33)</f>
        <v>0</v>
      </c>
    </row>
    <row r="35" spans="1:15" ht="16.5" customHeight="1" x14ac:dyDescent="0.25">
      <c r="A35" s="215" t="s">
        <v>842</v>
      </c>
      <c r="B35" s="216"/>
      <c r="C35" s="216"/>
      <c r="D35" s="216"/>
      <c r="E35" s="216"/>
      <c r="F35" s="216"/>
      <c r="G35" s="216"/>
      <c r="H35" s="216"/>
      <c r="I35" s="216"/>
      <c r="J35" s="216"/>
      <c r="L35" s="282"/>
      <c r="M35" s="283"/>
      <c r="N35" s="283"/>
      <c r="O35" s="284"/>
    </row>
    <row r="36" spans="1:15" x14ac:dyDescent="0.25">
      <c r="A36" s="219">
        <v>306</v>
      </c>
      <c r="B36" s="220" t="s">
        <v>57</v>
      </c>
      <c r="C36" s="221">
        <v>400</v>
      </c>
      <c r="D36" s="25" t="s">
        <v>5</v>
      </c>
      <c r="E36" s="218"/>
      <c r="F36" s="193"/>
      <c r="G36" s="125">
        <f>C36*ROUND(F36,4)</f>
        <v>0</v>
      </c>
      <c r="H36" s="125">
        <f>G36*0.095</f>
        <v>0</v>
      </c>
      <c r="I36" s="125">
        <f>G36+H36</f>
        <v>0</v>
      </c>
      <c r="J36" s="177"/>
      <c r="L36" s="246"/>
      <c r="M36" s="27"/>
      <c r="N36" s="28">
        <f>M36</f>
        <v>0</v>
      </c>
      <c r="O36" s="28">
        <f>N36+(N36*0.095)</f>
        <v>0</v>
      </c>
    </row>
    <row r="37" spans="1:15" x14ac:dyDescent="0.25">
      <c r="A37" s="217">
        <v>307</v>
      </c>
      <c r="B37" s="192" t="s">
        <v>72</v>
      </c>
      <c r="C37" s="25">
        <v>45</v>
      </c>
      <c r="D37" s="25" t="s">
        <v>5</v>
      </c>
      <c r="E37" s="218"/>
      <c r="F37" s="193"/>
      <c r="G37" s="125">
        <f t="shared" ref="G37:G52" si="6">C37*ROUND(F37,4)</f>
        <v>0</v>
      </c>
      <c r="H37" s="125">
        <f t="shared" ref="H37:H52" si="7">G37*0.095</f>
        <v>0</v>
      </c>
      <c r="I37" s="125">
        <f t="shared" ref="I37:I52" si="8">G37+H37</f>
        <v>0</v>
      </c>
      <c r="J37" s="177"/>
      <c r="L37" s="246"/>
      <c r="M37" s="27"/>
      <c r="N37" s="28">
        <f t="shared" ref="N37:N52" si="9">M37</f>
        <v>0</v>
      </c>
      <c r="O37" s="28">
        <f t="shared" ref="O37:O52" si="10">N37+(N37*0.095)</f>
        <v>0</v>
      </c>
    </row>
    <row r="38" spans="1:15" x14ac:dyDescent="0.25">
      <c r="A38" s="217">
        <v>308</v>
      </c>
      <c r="B38" s="192" t="s">
        <v>110</v>
      </c>
      <c r="C38" s="25">
        <v>10</v>
      </c>
      <c r="D38" s="25" t="s">
        <v>5</v>
      </c>
      <c r="E38" s="218"/>
      <c r="F38" s="193"/>
      <c r="G38" s="125">
        <f t="shared" si="6"/>
        <v>0</v>
      </c>
      <c r="H38" s="125">
        <f t="shared" si="7"/>
        <v>0</v>
      </c>
      <c r="I38" s="125">
        <f t="shared" si="8"/>
        <v>0</v>
      </c>
      <c r="J38" s="177"/>
      <c r="L38" s="246"/>
      <c r="M38" s="27"/>
      <c r="N38" s="28">
        <f t="shared" si="9"/>
        <v>0</v>
      </c>
      <c r="O38" s="28">
        <f t="shared" si="10"/>
        <v>0</v>
      </c>
    </row>
    <row r="39" spans="1:15" x14ac:dyDescent="0.25">
      <c r="A39" s="219">
        <v>309</v>
      </c>
      <c r="B39" s="192" t="s">
        <v>111</v>
      </c>
      <c r="C39" s="32">
        <v>50</v>
      </c>
      <c r="D39" s="32" t="s">
        <v>5</v>
      </c>
      <c r="E39" s="218"/>
      <c r="F39" s="193"/>
      <c r="G39" s="125">
        <f t="shared" si="6"/>
        <v>0</v>
      </c>
      <c r="H39" s="125">
        <f t="shared" si="7"/>
        <v>0</v>
      </c>
      <c r="I39" s="125">
        <f t="shared" si="8"/>
        <v>0</v>
      </c>
      <c r="J39" s="177"/>
      <c r="L39" s="246"/>
      <c r="M39" s="27"/>
      <c r="N39" s="28">
        <f t="shared" si="9"/>
        <v>0</v>
      </c>
      <c r="O39" s="28">
        <f t="shared" si="10"/>
        <v>0</v>
      </c>
    </row>
    <row r="40" spans="1:15" x14ac:dyDescent="0.25">
      <c r="A40" s="217">
        <v>310</v>
      </c>
      <c r="B40" s="192" t="s">
        <v>109</v>
      </c>
      <c r="C40" s="32">
        <v>75</v>
      </c>
      <c r="D40" s="32" t="s">
        <v>5</v>
      </c>
      <c r="E40" s="218"/>
      <c r="F40" s="193"/>
      <c r="G40" s="125">
        <f t="shared" si="6"/>
        <v>0</v>
      </c>
      <c r="H40" s="125">
        <f t="shared" si="7"/>
        <v>0</v>
      </c>
      <c r="I40" s="125">
        <f t="shared" si="8"/>
        <v>0</v>
      </c>
      <c r="J40" s="177"/>
      <c r="L40" s="246"/>
      <c r="M40" s="27"/>
      <c r="N40" s="28">
        <f t="shared" si="9"/>
        <v>0</v>
      </c>
      <c r="O40" s="28">
        <f t="shared" si="10"/>
        <v>0</v>
      </c>
    </row>
    <row r="41" spans="1:15" x14ac:dyDescent="0.25">
      <c r="A41" s="217">
        <v>311</v>
      </c>
      <c r="B41" s="192" t="s">
        <v>747</v>
      </c>
      <c r="C41" s="32">
        <v>90</v>
      </c>
      <c r="D41" s="32" t="s">
        <v>5</v>
      </c>
      <c r="E41" s="218"/>
      <c r="F41" s="193"/>
      <c r="G41" s="125">
        <f>C41*ROUND(F41,4)</f>
        <v>0</v>
      </c>
      <c r="H41" s="125">
        <f t="shared" si="7"/>
        <v>0</v>
      </c>
      <c r="I41" s="125">
        <f t="shared" si="8"/>
        <v>0</v>
      </c>
      <c r="J41" s="177"/>
      <c r="L41" s="246"/>
      <c r="M41" s="27"/>
      <c r="N41" s="28">
        <f t="shared" si="9"/>
        <v>0</v>
      </c>
      <c r="O41" s="28">
        <f t="shared" si="10"/>
        <v>0</v>
      </c>
    </row>
    <row r="42" spans="1:15" x14ac:dyDescent="0.25">
      <c r="A42" s="217">
        <v>312</v>
      </c>
      <c r="B42" s="192" t="s">
        <v>750</v>
      </c>
      <c r="C42" s="32">
        <v>8</v>
      </c>
      <c r="D42" s="32" t="s">
        <v>5</v>
      </c>
      <c r="E42" s="218"/>
      <c r="F42" s="193"/>
      <c r="G42" s="125">
        <f>C42*ROUND(F42,4)</f>
        <v>0</v>
      </c>
      <c r="H42" s="125">
        <f t="shared" si="7"/>
        <v>0</v>
      </c>
      <c r="I42" s="125">
        <f t="shared" si="8"/>
        <v>0</v>
      </c>
      <c r="J42" s="177"/>
      <c r="L42" s="246"/>
      <c r="M42" s="27"/>
      <c r="N42" s="28">
        <f t="shared" si="9"/>
        <v>0</v>
      </c>
      <c r="O42" s="28">
        <f t="shared" si="10"/>
        <v>0</v>
      </c>
    </row>
    <row r="43" spans="1:15" ht="27.6" x14ac:dyDescent="0.25">
      <c r="A43" s="217">
        <v>313</v>
      </c>
      <c r="B43" s="195" t="s">
        <v>748</v>
      </c>
      <c r="C43" s="32">
        <v>58</v>
      </c>
      <c r="D43" s="32" t="s">
        <v>5</v>
      </c>
      <c r="E43" s="218"/>
      <c r="F43" s="193"/>
      <c r="G43" s="125">
        <f t="shared" si="6"/>
        <v>0</v>
      </c>
      <c r="H43" s="125">
        <f t="shared" si="7"/>
        <v>0</v>
      </c>
      <c r="I43" s="125">
        <f t="shared" si="8"/>
        <v>0</v>
      </c>
      <c r="J43" s="177"/>
      <c r="L43" s="246"/>
      <c r="M43" s="27"/>
      <c r="N43" s="28">
        <f t="shared" si="9"/>
        <v>0</v>
      </c>
      <c r="O43" s="28">
        <f t="shared" si="10"/>
        <v>0</v>
      </c>
    </row>
    <row r="44" spans="1:15" ht="27.6" x14ac:dyDescent="0.25">
      <c r="A44" s="217">
        <v>314</v>
      </c>
      <c r="B44" s="195" t="s">
        <v>749</v>
      </c>
      <c r="C44" s="32">
        <v>28</v>
      </c>
      <c r="D44" s="32" t="s">
        <v>5</v>
      </c>
      <c r="E44" s="218"/>
      <c r="F44" s="193"/>
      <c r="G44" s="125">
        <f>C44*ROUND(F44,4)</f>
        <v>0</v>
      </c>
      <c r="H44" s="125">
        <f t="shared" si="7"/>
        <v>0</v>
      </c>
      <c r="I44" s="125">
        <f t="shared" si="8"/>
        <v>0</v>
      </c>
      <c r="J44" s="177"/>
      <c r="L44" s="246"/>
      <c r="M44" s="27"/>
      <c r="N44" s="28">
        <f t="shared" si="9"/>
        <v>0</v>
      </c>
      <c r="O44" s="28">
        <f t="shared" si="10"/>
        <v>0</v>
      </c>
    </row>
    <row r="45" spans="1:15" x14ac:dyDescent="0.25">
      <c r="A45" s="219">
        <v>315</v>
      </c>
      <c r="B45" s="195" t="s">
        <v>424</v>
      </c>
      <c r="C45" s="32">
        <v>20</v>
      </c>
      <c r="D45" s="32" t="s">
        <v>5</v>
      </c>
      <c r="E45" s="218"/>
      <c r="F45" s="193"/>
      <c r="G45" s="125">
        <f t="shared" si="6"/>
        <v>0</v>
      </c>
      <c r="H45" s="125">
        <f t="shared" si="7"/>
        <v>0</v>
      </c>
      <c r="I45" s="125">
        <f t="shared" si="8"/>
        <v>0</v>
      </c>
      <c r="J45" s="177"/>
      <c r="L45" s="246"/>
      <c r="M45" s="27"/>
      <c r="N45" s="28">
        <f t="shared" si="9"/>
        <v>0</v>
      </c>
      <c r="O45" s="28">
        <f t="shared" si="10"/>
        <v>0</v>
      </c>
    </row>
    <row r="46" spans="1:15" x14ac:dyDescent="0.25">
      <c r="A46" s="217">
        <v>316</v>
      </c>
      <c r="B46" s="195" t="s">
        <v>423</v>
      </c>
      <c r="C46" s="32">
        <v>20</v>
      </c>
      <c r="D46" s="32" t="s">
        <v>5</v>
      </c>
      <c r="E46" s="218"/>
      <c r="F46" s="193"/>
      <c r="G46" s="125">
        <f t="shared" si="6"/>
        <v>0</v>
      </c>
      <c r="H46" s="125">
        <f t="shared" si="7"/>
        <v>0</v>
      </c>
      <c r="I46" s="125">
        <f t="shared" si="8"/>
        <v>0</v>
      </c>
      <c r="J46" s="177"/>
      <c r="L46" s="246"/>
      <c r="M46" s="27"/>
      <c r="N46" s="28">
        <f t="shared" si="9"/>
        <v>0</v>
      </c>
      <c r="O46" s="28">
        <f t="shared" si="10"/>
        <v>0</v>
      </c>
    </row>
    <row r="47" spans="1:15" x14ac:dyDescent="0.25">
      <c r="A47" s="217">
        <v>317</v>
      </c>
      <c r="B47" s="195" t="s">
        <v>73</v>
      </c>
      <c r="C47" s="32">
        <v>10</v>
      </c>
      <c r="D47" s="32" t="s">
        <v>5</v>
      </c>
      <c r="E47" s="218"/>
      <c r="F47" s="193"/>
      <c r="G47" s="125">
        <f t="shared" si="6"/>
        <v>0</v>
      </c>
      <c r="H47" s="125">
        <f t="shared" si="7"/>
        <v>0</v>
      </c>
      <c r="I47" s="125">
        <f t="shared" si="8"/>
        <v>0</v>
      </c>
      <c r="J47" s="177"/>
      <c r="L47" s="246"/>
      <c r="M47" s="27"/>
      <c r="N47" s="28">
        <f t="shared" si="9"/>
        <v>0</v>
      </c>
      <c r="O47" s="28">
        <f t="shared" si="10"/>
        <v>0</v>
      </c>
    </row>
    <row r="48" spans="1:15" x14ac:dyDescent="0.25">
      <c r="A48" s="219">
        <v>318</v>
      </c>
      <c r="B48" s="192" t="s">
        <v>751</v>
      </c>
      <c r="C48" s="25">
        <v>2000</v>
      </c>
      <c r="D48" s="25" t="s">
        <v>5</v>
      </c>
      <c r="E48" s="218"/>
      <c r="F48" s="193"/>
      <c r="G48" s="125">
        <f t="shared" si="6"/>
        <v>0</v>
      </c>
      <c r="H48" s="125">
        <f t="shared" si="7"/>
        <v>0</v>
      </c>
      <c r="I48" s="125">
        <f t="shared" si="8"/>
        <v>0</v>
      </c>
      <c r="J48" s="177"/>
      <c r="L48" s="246"/>
      <c r="M48" s="27"/>
      <c r="N48" s="28">
        <f t="shared" si="9"/>
        <v>0</v>
      </c>
      <c r="O48" s="28">
        <f t="shared" si="10"/>
        <v>0</v>
      </c>
    </row>
    <row r="49" spans="1:15" x14ac:dyDescent="0.25">
      <c r="A49" s="217">
        <v>319</v>
      </c>
      <c r="B49" s="195" t="s">
        <v>938</v>
      </c>
      <c r="C49" s="25">
        <v>850</v>
      </c>
      <c r="D49" s="25" t="s">
        <v>5</v>
      </c>
      <c r="E49" s="218"/>
      <c r="F49" s="193"/>
      <c r="G49" s="125">
        <f t="shared" si="6"/>
        <v>0</v>
      </c>
      <c r="H49" s="125">
        <f t="shared" si="7"/>
        <v>0</v>
      </c>
      <c r="I49" s="125">
        <f t="shared" si="8"/>
        <v>0</v>
      </c>
      <c r="J49" s="177"/>
      <c r="L49" s="246"/>
      <c r="M49" s="27"/>
      <c r="N49" s="28">
        <f t="shared" si="9"/>
        <v>0</v>
      </c>
      <c r="O49" s="28">
        <f t="shared" si="10"/>
        <v>0</v>
      </c>
    </row>
    <row r="50" spans="1:15" x14ac:dyDescent="0.25">
      <c r="A50" s="217">
        <v>320</v>
      </c>
      <c r="B50" s="195" t="s">
        <v>103</v>
      </c>
      <c r="C50" s="25">
        <v>1380</v>
      </c>
      <c r="D50" s="25" t="s">
        <v>5</v>
      </c>
      <c r="E50" s="218"/>
      <c r="F50" s="193"/>
      <c r="G50" s="125">
        <f t="shared" si="6"/>
        <v>0</v>
      </c>
      <c r="H50" s="125">
        <f t="shared" si="7"/>
        <v>0</v>
      </c>
      <c r="I50" s="125">
        <f t="shared" si="8"/>
        <v>0</v>
      </c>
      <c r="J50" s="177"/>
      <c r="L50" s="246"/>
      <c r="M50" s="27"/>
      <c r="N50" s="28">
        <f t="shared" si="9"/>
        <v>0</v>
      </c>
      <c r="O50" s="28">
        <f t="shared" si="10"/>
        <v>0</v>
      </c>
    </row>
    <row r="51" spans="1:15" x14ac:dyDescent="0.25">
      <c r="A51" s="217">
        <v>321</v>
      </c>
      <c r="B51" s="195" t="s">
        <v>752</v>
      </c>
      <c r="C51" s="25">
        <v>90</v>
      </c>
      <c r="D51" s="25" t="s">
        <v>5</v>
      </c>
      <c r="E51" s="218"/>
      <c r="F51" s="193"/>
      <c r="G51" s="125">
        <f t="shared" si="6"/>
        <v>0</v>
      </c>
      <c r="H51" s="125">
        <f t="shared" si="7"/>
        <v>0</v>
      </c>
      <c r="I51" s="125">
        <f t="shared" si="8"/>
        <v>0</v>
      </c>
      <c r="J51" s="177"/>
      <c r="L51" s="246"/>
      <c r="M51" s="27"/>
      <c r="N51" s="28">
        <f t="shared" si="9"/>
        <v>0</v>
      </c>
      <c r="O51" s="28">
        <f t="shared" si="10"/>
        <v>0</v>
      </c>
    </row>
    <row r="52" spans="1:15" x14ac:dyDescent="0.25">
      <c r="A52" s="219">
        <v>322</v>
      </c>
      <c r="B52" s="195" t="s">
        <v>17</v>
      </c>
      <c r="C52" s="25">
        <v>5</v>
      </c>
      <c r="D52" s="25" t="s">
        <v>5</v>
      </c>
      <c r="E52" s="218"/>
      <c r="F52" s="193"/>
      <c r="G52" s="125">
        <f t="shared" si="6"/>
        <v>0</v>
      </c>
      <c r="H52" s="125">
        <f t="shared" si="7"/>
        <v>0</v>
      </c>
      <c r="I52" s="125">
        <f t="shared" si="8"/>
        <v>0</v>
      </c>
      <c r="J52" s="177"/>
      <c r="L52" s="246"/>
      <c r="M52" s="27"/>
      <c r="N52" s="28">
        <f t="shared" si="9"/>
        <v>0</v>
      </c>
      <c r="O52" s="28">
        <f t="shared" si="10"/>
        <v>0</v>
      </c>
    </row>
    <row r="53" spans="1:15" x14ac:dyDescent="0.25">
      <c r="A53" s="48"/>
      <c r="B53" s="199" t="s">
        <v>132</v>
      </c>
      <c r="C53" s="95" t="s">
        <v>3</v>
      </c>
      <c r="D53" s="96" t="s">
        <v>3</v>
      </c>
      <c r="E53" s="96" t="s">
        <v>3</v>
      </c>
      <c r="F53" s="96" t="s">
        <v>3</v>
      </c>
      <c r="G53" s="54">
        <f>SUM(G36:G52)</f>
        <v>0</v>
      </c>
      <c r="H53" s="54">
        <f>SUM(H36:H52)</f>
        <v>0</v>
      </c>
      <c r="I53" s="54">
        <f>SUM(I36:I52)</f>
        <v>0</v>
      </c>
      <c r="J53" s="178">
        <f>SUM(J36:J52)</f>
        <v>0</v>
      </c>
      <c r="L53" s="246"/>
      <c r="M53" s="27"/>
      <c r="N53" s="46">
        <f>SUM(N36:N52)</f>
        <v>0</v>
      </c>
      <c r="O53" s="46">
        <f t="shared" ref="O53" si="11">SUM(O36:O52)</f>
        <v>0</v>
      </c>
    </row>
    <row r="54" spans="1:15" ht="16.5" customHeight="1" x14ac:dyDescent="0.25">
      <c r="A54" s="215" t="s">
        <v>843</v>
      </c>
      <c r="B54" s="216"/>
      <c r="C54" s="216"/>
      <c r="D54" s="216"/>
      <c r="E54" s="216"/>
      <c r="F54" s="216"/>
      <c r="G54" s="216"/>
      <c r="H54" s="216"/>
      <c r="I54" s="216"/>
      <c r="J54" s="216"/>
      <c r="L54" s="282"/>
      <c r="M54" s="283"/>
      <c r="N54" s="283"/>
      <c r="O54" s="284"/>
    </row>
    <row r="55" spans="1:15" ht="27.6" x14ac:dyDescent="0.25">
      <c r="A55" s="217">
        <v>323</v>
      </c>
      <c r="B55" s="220" t="s">
        <v>87</v>
      </c>
      <c r="C55" s="25">
        <v>10</v>
      </c>
      <c r="D55" s="25" t="s">
        <v>5</v>
      </c>
      <c r="E55" s="218"/>
      <c r="F55" s="193"/>
      <c r="G55" s="125">
        <f>C55*ROUND(F55,4)</f>
        <v>0</v>
      </c>
      <c r="H55" s="125">
        <f>G55*0.095</f>
        <v>0</v>
      </c>
      <c r="I55" s="125">
        <f>G55+H55</f>
        <v>0</v>
      </c>
      <c r="J55" s="177"/>
      <c r="L55" s="246"/>
      <c r="M55" s="27"/>
      <c r="N55" s="28">
        <f>M55</f>
        <v>0</v>
      </c>
      <c r="O55" s="28">
        <f>N55+(N55*0.095)</f>
        <v>0</v>
      </c>
    </row>
    <row r="56" spans="1:15" ht="118.5" customHeight="1" x14ac:dyDescent="0.25">
      <c r="A56" s="217">
        <v>324</v>
      </c>
      <c r="B56" s="220" t="s">
        <v>88</v>
      </c>
      <c r="C56" s="25">
        <v>10</v>
      </c>
      <c r="D56" s="25" t="s">
        <v>5</v>
      </c>
      <c r="E56" s="218"/>
      <c r="F56" s="193"/>
      <c r="G56" s="125">
        <f t="shared" ref="G56:G69" si="12">C56*ROUND(F56,4)</f>
        <v>0</v>
      </c>
      <c r="H56" s="125">
        <f t="shared" ref="H56:H69" si="13">G56*0.095</f>
        <v>0</v>
      </c>
      <c r="I56" s="125">
        <f t="shared" ref="I56:I69" si="14">G56+H56</f>
        <v>0</v>
      </c>
      <c r="J56" s="177"/>
      <c r="L56" s="246"/>
      <c r="M56" s="27"/>
      <c r="N56" s="28">
        <f t="shared" ref="N56:N69" si="15">M56</f>
        <v>0</v>
      </c>
      <c r="O56" s="28">
        <f t="shared" ref="O56:O69" si="16">N56+(N56*0.095)</f>
        <v>0</v>
      </c>
    </row>
    <row r="57" spans="1:15" ht="27.6" x14ac:dyDescent="0.25">
      <c r="A57" s="217">
        <v>325</v>
      </c>
      <c r="B57" s="220" t="s">
        <v>89</v>
      </c>
      <c r="C57" s="25">
        <v>10</v>
      </c>
      <c r="D57" s="25" t="s">
        <v>5</v>
      </c>
      <c r="E57" s="218"/>
      <c r="F57" s="193"/>
      <c r="G57" s="125">
        <f t="shared" si="12"/>
        <v>0</v>
      </c>
      <c r="H57" s="125">
        <f t="shared" si="13"/>
        <v>0</v>
      </c>
      <c r="I57" s="125">
        <f t="shared" si="14"/>
        <v>0</v>
      </c>
      <c r="J57" s="177"/>
      <c r="L57" s="246"/>
      <c r="M57" s="27"/>
      <c r="N57" s="28">
        <f t="shared" si="15"/>
        <v>0</v>
      </c>
      <c r="O57" s="28">
        <f t="shared" si="16"/>
        <v>0</v>
      </c>
    </row>
    <row r="58" spans="1:15" x14ac:dyDescent="0.25">
      <c r="A58" s="217">
        <v>326</v>
      </c>
      <c r="B58" s="220" t="s">
        <v>753</v>
      </c>
      <c r="C58" s="25">
        <v>20</v>
      </c>
      <c r="D58" s="25" t="s">
        <v>5</v>
      </c>
      <c r="E58" s="218"/>
      <c r="F58" s="193"/>
      <c r="G58" s="125">
        <f t="shared" si="12"/>
        <v>0</v>
      </c>
      <c r="H58" s="125">
        <f t="shared" si="13"/>
        <v>0</v>
      </c>
      <c r="I58" s="125">
        <f t="shared" si="14"/>
        <v>0</v>
      </c>
      <c r="J58" s="177"/>
      <c r="L58" s="246"/>
      <c r="M58" s="27"/>
      <c r="N58" s="28">
        <f t="shared" si="15"/>
        <v>0</v>
      </c>
      <c r="O58" s="28">
        <f t="shared" si="16"/>
        <v>0</v>
      </c>
    </row>
    <row r="59" spans="1:15" x14ac:dyDescent="0.25">
      <c r="A59" s="217">
        <v>327</v>
      </c>
      <c r="B59" s="220" t="s">
        <v>75</v>
      </c>
      <c r="C59" s="25">
        <v>20</v>
      </c>
      <c r="D59" s="25" t="s">
        <v>5</v>
      </c>
      <c r="E59" s="218"/>
      <c r="F59" s="193"/>
      <c r="G59" s="125">
        <f t="shared" si="12"/>
        <v>0</v>
      </c>
      <c r="H59" s="125">
        <f t="shared" si="13"/>
        <v>0</v>
      </c>
      <c r="I59" s="125">
        <f t="shared" si="14"/>
        <v>0</v>
      </c>
      <c r="J59" s="177"/>
      <c r="L59" s="246"/>
      <c r="M59" s="27"/>
      <c r="N59" s="28">
        <f t="shared" si="15"/>
        <v>0</v>
      </c>
      <c r="O59" s="28">
        <f t="shared" si="16"/>
        <v>0</v>
      </c>
    </row>
    <row r="60" spans="1:15" x14ac:dyDescent="0.25">
      <c r="A60" s="217">
        <v>328</v>
      </c>
      <c r="B60" s="220" t="s">
        <v>74</v>
      </c>
      <c r="C60" s="25">
        <v>20</v>
      </c>
      <c r="D60" s="25" t="s">
        <v>5</v>
      </c>
      <c r="E60" s="218"/>
      <c r="F60" s="193"/>
      <c r="G60" s="125">
        <f t="shared" si="12"/>
        <v>0</v>
      </c>
      <c r="H60" s="125">
        <f t="shared" si="13"/>
        <v>0</v>
      </c>
      <c r="I60" s="125">
        <f t="shared" si="14"/>
        <v>0</v>
      </c>
      <c r="J60" s="177"/>
      <c r="L60" s="246"/>
      <c r="M60" s="27"/>
      <c r="N60" s="28">
        <f t="shared" si="15"/>
        <v>0</v>
      </c>
      <c r="O60" s="28">
        <f t="shared" si="16"/>
        <v>0</v>
      </c>
    </row>
    <row r="61" spans="1:15" ht="82.8" x14ac:dyDescent="0.25">
      <c r="A61" s="217">
        <v>329</v>
      </c>
      <c r="B61" s="220" t="s">
        <v>426</v>
      </c>
      <c r="C61" s="25">
        <v>20</v>
      </c>
      <c r="D61" s="25" t="s">
        <v>5</v>
      </c>
      <c r="E61" s="218"/>
      <c r="F61" s="193"/>
      <c r="G61" s="125">
        <f t="shared" si="12"/>
        <v>0</v>
      </c>
      <c r="H61" s="125">
        <f t="shared" si="13"/>
        <v>0</v>
      </c>
      <c r="I61" s="125">
        <f t="shared" si="14"/>
        <v>0</v>
      </c>
      <c r="J61" s="177"/>
      <c r="L61" s="246"/>
      <c r="M61" s="27"/>
      <c r="N61" s="28">
        <f t="shared" si="15"/>
        <v>0</v>
      </c>
      <c r="O61" s="28">
        <f t="shared" si="16"/>
        <v>0</v>
      </c>
    </row>
    <row r="62" spans="1:15" ht="96.6" x14ac:dyDescent="0.25">
      <c r="A62" s="217">
        <v>330</v>
      </c>
      <c r="B62" s="220" t="s">
        <v>428</v>
      </c>
      <c r="C62" s="25">
        <v>20</v>
      </c>
      <c r="D62" s="35" t="s">
        <v>5</v>
      </c>
      <c r="E62" s="218"/>
      <c r="F62" s="193"/>
      <c r="G62" s="125">
        <f t="shared" si="12"/>
        <v>0</v>
      </c>
      <c r="H62" s="125">
        <f t="shared" si="13"/>
        <v>0</v>
      </c>
      <c r="I62" s="125">
        <f t="shared" si="14"/>
        <v>0</v>
      </c>
      <c r="J62" s="177"/>
      <c r="L62" s="246"/>
      <c r="M62" s="27"/>
      <c r="N62" s="28">
        <f t="shared" si="15"/>
        <v>0</v>
      </c>
      <c r="O62" s="28">
        <f t="shared" si="16"/>
        <v>0</v>
      </c>
    </row>
    <row r="63" spans="1:15" ht="82.8" x14ac:dyDescent="0.25">
      <c r="A63" s="217">
        <v>331</v>
      </c>
      <c r="B63" s="220" t="s">
        <v>425</v>
      </c>
      <c r="C63" s="25">
        <v>20</v>
      </c>
      <c r="D63" s="35" t="s">
        <v>5</v>
      </c>
      <c r="E63" s="218"/>
      <c r="F63" s="193"/>
      <c r="G63" s="125">
        <f t="shared" si="12"/>
        <v>0</v>
      </c>
      <c r="H63" s="125">
        <f t="shared" si="13"/>
        <v>0</v>
      </c>
      <c r="I63" s="125">
        <f t="shared" si="14"/>
        <v>0</v>
      </c>
      <c r="J63" s="177"/>
      <c r="L63" s="246"/>
      <c r="M63" s="27"/>
      <c r="N63" s="28">
        <f t="shared" si="15"/>
        <v>0</v>
      </c>
      <c r="O63" s="28">
        <f t="shared" si="16"/>
        <v>0</v>
      </c>
    </row>
    <row r="64" spans="1:15" x14ac:dyDescent="0.25">
      <c r="A64" s="217">
        <v>332</v>
      </c>
      <c r="B64" s="220" t="s">
        <v>76</v>
      </c>
      <c r="C64" s="25">
        <v>100</v>
      </c>
      <c r="D64" s="35" t="s">
        <v>5</v>
      </c>
      <c r="E64" s="218"/>
      <c r="F64" s="193"/>
      <c r="G64" s="125">
        <f t="shared" si="12"/>
        <v>0</v>
      </c>
      <c r="H64" s="125">
        <f t="shared" si="13"/>
        <v>0</v>
      </c>
      <c r="I64" s="125">
        <f t="shared" si="14"/>
        <v>0</v>
      </c>
      <c r="J64" s="177"/>
      <c r="L64" s="246"/>
      <c r="M64" s="27"/>
      <c r="N64" s="28">
        <f t="shared" si="15"/>
        <v>0</v>
      </c>
      <c r="O64" s="28">
        <f t="shared" si="16"/>
        <v>0</v>
      </c>
    </row>
    <row r="65" spans="1:15" ht="33" customHeight="1" x14ac:dyDescent="0.25">
      <c r="A65" s="217">
        <v>333</v>
      </c>
      <c r="B65" s="220" t="s">
        <v>427</v>
      </c>
      <c r="C65" s="25">
        <v>3</v>
      </c>
      <c r="D65" s="35" t="s">
        <v>5</v>
      </c>
      <c r="E65" s="218"/>
      <c r="F65" s="193"/>
      <c r="G65" s="125">
        <f t="shared" si="12"/>
        <v>0</v>
      </c>
      <c r="H65" s="125">
        <f t="shared" si="13"/>
        <v>0</v>
      </c>
      <c r="I65" s="125">
        <f t="shared" si="14"/>
        <v>0</v>
      </c>
      <c r="J65" s="177"/>
      <c r="L65" s="246"/>
      <c r="M65" s="27"/>
      <c r="N65" s="28">
        <f t="shared" si="15"/>
        <v>0</v>
      </c>
      <c r="O65" s="28">
        <f t="shared" si="16"/>
        <v>0</v>
      </c>
    </row>
    <row r="66" spans="1:15" ht="27.6" x14ac:dyDescent="0.25">
      <c r="A66" s="217">
        <v>334</v>
      </c>
      <c r="B66" s="220" t="s">
        <v>300</v>
      </c>
      <c r="C66" s="25">
        <v>10</v>
      </c>
      <c r="D66" s="25" t="s">
        <v>5</v>
      </c>
      <c r="E66" s="218"/>
      <c r="F66" s="193"/>
      <c r="G66" s="125">
        <f t="shared" si="12"/>
        <v>0</v>
      </c>
      <c r="H66" s="125">
        <f t="shared" si="13"/>
        <v>0</v>
      </c>
      <c r="I66" s="125">
        <f t="shared" si="14"/>
        <v>0</v>
      </c>
      <c r="J66" s="177"/>
      <c r="L66" s="246"/>
      <c r="M66" s="27"/>
      <c r="N66" s="28">
        <f t="shared" si="15"/>
        <v>0</v>
      </c>
      <c r="O66" s="28">
        <f t="shared" si="16"/>
        <v>0</v>
      </c>
    </row>
    <row r="67" spans="1:15" ht="27.6" x14ac:dyDescent="0.25">
      <c r="A67" s="217">
        <v>335</v>
      </c>
      <c r="B67" s="220" t="s">
        <v>301</v>
      </c>
      <c r="C67" s="25">
        <v>10</v>
      </c>
      <c r="D67" s="25" t="s">
        <v>5</v>
      </c>
      <c r="E67" s="218"/>
      <c r="F67" s="193"/>
      <c r="G67" s="125">
        <f t="shared" si="12"/>
        <v>0</v>
      </c>
      <c r="H67" s="125">
        <f t="shared" si="13"/>
        <v>0</v>
      </c>
      <c r="I67" s="125">
        <f t="shared" si="14"/>
        <v>0</v>
      </c>
      <c r="J67" s="177"/>
      <c r="L67" s="246"/>
      <c r="M67" s="27"/>
      <c r="N67" s="28">
        <f t="shared" si="15"/>
        <v>0</v>
      </c>
      <c r="O67" s="28">
        <f t="shared" si="16"/>
        <v>0</v>
      </c>
    </row>
    <row r="68" spans="1:15" ht="27.6" x14ac:dyDescent="0.25">
      <c r="A68" s="217">
        <v>336</v>
      </c>
      <c r="B68" s="220" t="s">
        <v>299</v>
      </c>
      <c r="C68" s="25">
        <v>10</v>
      </c>
      <c r="D68" s="25" t="s">
        <v>5</v>
      </c>
      <c r="E68" s="218"/>
      <c r="F68" s="193"/>
      <c r="G68" s="125">
        <f t="shared" si="12"/>
        <v>0</v>
      </c>
      <c r="H68" s="125">
        <f t="shared" si="13"/>
        <v>0</v>
      </c>
      <c r="I68" s="125">
        <f t="shared" si="14"/>
        <v>0</v>
      </c>
      <c r="J68" s="177"/>
      <c r="L68" s="246"/>
      <c r="M68" s="27"/>
      <c r="N68" s="28">
        <f t="shared" si="15"/>
        <v>0</v>
      </c>
      <c r="O68" s="28">
        <f t="shared" si="16"/>
        <v>0</v>
      </c>
    </row>
    <row r="69" spans="1:15" ht="27.6" x14ac:dyDescent="0.25">
      <c r="A69" s="217">
        <v>337</v>
      </c>
      <c r="B69" s="220" t="s">
        <v>302</v>
      </c>
      <c r="C69" s="25">
        <v>10</v>
      </c>
      <c r="D69" s="25" t="s">
        <v>5</v>
      </c>
      <c r="E69" s="218"/>
      <c r="F69" s="193"/>
      <c r="G69" s="125">
        <f t="shared" si="12"/>
        <v>0</v>
      </c>
      <c r="H69" s="125">
        <f t="shared" si="13"/>
        <v>0</v>
      </c>
      <c r="I69" s="125">
        <f t="shared" si="14"/>
        <v>0</v>
      </c>
      <c r="J69" s="177"/>
      <c r="L69" s="246"/>
      <c r="M69" s="27"/>
      <c r="N69" s="28">
        <f t="shared" si="15"/>
        <v>0</v>
      </c>
      <c r="O69" s="28">
        <f t="shared" si="16"/>
        <v>0</v>
      </c>
    </row>
    <row r="70" spans="1:15" x14ac:dyDescent="0.25">
      <c r="A70" s="48"/>
      <c r="B70" s="199" t="s">
        <v>652</v>
      </c>
      <c r="C70" s="95" t="s">
        <v>3</v>
      </c>
      <c r="D70" s="96" t="s">
        <v>3</v>
      </c>
      <c r="E70" s="96" t="s">
        <v>3</v>
      </c>
      <c r="F70" s="96" t="s">
        <v>3</v>
      </c>
      <c r="G70" s="54">
        <f>SUM(G55:G69)</f>
        <v>0</v>
      </c>
      <c r="H70" s="54">
        <f>SUM(H55:H69)</f>
        <v>0</v>
      </c>
      <c r="I70" s="54">
        <f>SUM(I55:I69)</f>
        <v>0</v>
      </c>
      <c r="J70" s="178">
        <f>SUM(J55:J69)</f>
        <v>0</v>
      </c>
      <c r="L70" s="246"/>
      <c r="M70" s="27"/>
      <c r="N70" s="46">
        <f>SUM(N55:N69)</f>
        <v>0</v>
      </c>
      <c r="O70" s="46">
        <f t="shared" ref="O70" si="17">SUM(O55:O69)</f>
        <v>0</v>
      </c>
    </row>
    <row r="71" spans="1:15" ht="16.5" customHeight="1" x14ac:dyDescent="0.25">
      <c r="A71" s="154" t="s">
        <v>844</v>
      </c>
      <c r="B71" s="155"/>
      <c r="C71" s="155"/>
      <c r="D71" s="155"/>
      <c r="E71" s="155"/>
      <c r="F71" s="155"/>
      <c r="G71" s="155"/>
      <c r="H71" s="155"/>
      <c r="I71" s="155"/>
      <c r="J71" s="155"/>
      <c r="L71" s="282"/>
      <c r="M71" s="283"/>
      <c r="N71" s="283"/>
      <c r="O71" s="284"/>
    </row>
    <row r="72" spans="1:15" ht="27.6" x14ac:dyDescent="0.25">
      <c r="A72" s="217">
        <v>338</v>
      </c>
      <c r="B72" s="192" t="s">
        <v>100</v>
      </c>
      <c r="C72" s="196">
        <v>400</v>
      </c>
      <c r="D72" s="197" t="s">
        <v>5</v>
      </c>
      <c r="E72" s="218"/>
      <c r="F72" s="193"/>
      <c r="G72" s="125">
        <f>C72*ROUND(F72,4)</f>
        <v>0</v>
      </c>
      <c r="H72" s="125">
        <f>G72*0.095</f>
        <v>0</v>
      </c>
      <c r="I72" s="125">
        <f t="shared" ref="I72" si="18">G72+H72</f>
        <v>0</v>
      </c>
      <c r="J72" s="194"/>
      <c r="L72" s="246"/>
      <c r="M72" s="27"/>
      <c r="N72" s="28">
        <f>M72</f>
        <v>0</v>
      </c>
      <c r="O72" s="28">
        <f>N72+(N72*0.095)</f>
        <v>0</v>
      </c>
    </row>
    <row r="73" spans="1:15" ht="27.6" x14ac:dyDescent="0.25">
      <c r="A73" s="217">
        <v>339</v>
      </c>
      <c r="B73" s="192" t="s">
        <v>18</v>
      </c>
      <c r="C73" s="196">
        <v>400</v>
      </c>
      <c r="D73" s="197" t="s">
        <v>5</v>
      </c>
      <c r="E73" s="218"/>
      <c r="F73" s="193"/>
      <c r="G73" s="125">
        <f>C73*ROUND(F73,4)</f>
        <v>0</v>
      </c>
      <c r="H73" s="125">
        <f t="shared" ref="H73" si="19">G73*0.095</f>
        <v>0</v>
      </c>
      <c r="I73" s="125">
        <f t="shared" ref="I73" si="20">G73+H73</f>
        <v>0</v>
      </c>
      <c r="J73" s="194"/>
      <c r="L73" s="246"/>
      <c r="M73" s="27"/>
      <c r="N73" s="28">
        <f>M73</f>
        <v>0</v>
      </c>
      <c r="O73" s="28">
        <f>N73+(N73*0.095)</f>
        <v>0</v>
      </c>
    </row>
    <row r="74" spans="1:15" x14ac:dyDescent="0.25">
      <c r="A74" s="194"/>
      <c r="B74" s="199" t="s">
        <v>134</v>
      </c>
      <c r="C74" s="95" t="s">
        <v>3</v>
      </c>
      <c r="D74" s="96" t="s">
        <v>3</v>
      </c>
      <c r="E74" s="94" t="s">
        <v>3</v>
      </c>
      <c r="F74" s="94" t="s">
        <v>3</v>
      </c>
      <c r="G74" s="42">
        <f>SUM(G72:G73)</f>
        <v>0</v>
      </c>
      <c r="H74" s="42">
        <f>SUM(H72:H73)</f>
        <v>0</v>
      </c>
      <c r="I74" s="42">
        <f>SUM(I72:I73)</f>
        <v>0</v>
      </c>
      <c r="J74" s="200">
        <f>SUM(J72:J73)</f>
        <v>0</v>
      </c>
      <c r="L74" s="246"/>
      <c r="M74" s="27"/>
      <c r="N74" s="46">
        <f>SUM(N72:N73)</f>
        <v>0</v>
      </c>
      <c r="O74" s="46">
        <f t="shared" ref="O74" si="21">SUM(O72:O73)</f>
        <v>0</v>
      </c>
    </row>
    <row r="76" spans="1:15" s="86" customFormat="1" ht="15" customHeight="1" x14ac:dyDescent="0.3">
      <c r="A76" s="70" t="s">
        <v>61</v>
      </c>
      <c r="B76" s="70"/>
      <c r="C76" s="70"/>
      <c r="D76" s="70"/>
      <c r="E76" s="70"/>
      <c r="F76" s="70"/>
      <c r="G76" s="70"/>
      <c r="H76" s="70"/>
      <c r="I76" s="70"/>
      <c r="L76" s="268"/>
      <c r="M76" s="7"/>
      <c r="N76" s="7"/>
      <c r="O76" s="7"/>
    </row>
    <row r="77" spans="1:15" s="86" customFormat="1" ht="23.25" customHeight="1" x14ac:dyDescent="0.3">
      <c r="A77" s="74" t="s">
        <v>62</v>
      </c>
      <c r="B77" s="74"/>
      <c r="C77" s="74"/>
      <c r="D77" s="74"/>
      <c r="E77" s="74"/>
      <c r="F77" s="74"/>
      <c r="G77" s="74"/>
      <c r="H77" s="74"/>
      <c r="I77" s="74"/>
      <c r="L77" s="268"/>
      <c r="M77" s="7"/>
      <c r="N77" s="7"/>
      <c r="O77" s="7"/>
    </row>
    <row r="78" spans="1:15" s="74" customFormat="1" ht="12.75" customHeight="1" x14ac:dyDescent="0.25">
      <c r="A78" s="74" t="s">
        <v>195</v>
      </c>
      <c r="L78" s="268"/>
      <c r="M78" s="7"/>
      <c r="N78" s="7"/>
      <c r="O78" s="7"/>
    </row>
    <row r="79" spans="1:15" s="79" customFormat="1" ht="12.75" customHeight="1" x14ac:dyDescent="0.25">
      <c r="A79" s="79" t="s">
        <v>196</v>
      </c>
      <c r="L79" s="268"/>
      <c r="M79" s="7"/>
      <c r="N79" s="7"/>
      <c r="O79" s="7"/>
    </row>
    <row r="80" spans="1:15" s="79" customFormat="1" ht="15" customHeight="1" x14ac:dyDescent="0.25">
      <c r="A80" s="79" t="s">
        <v>197</v>
      </c>
      <c r="L80" s="268"/>
      <c r="M80" s="7"/>
      <c r="N80" s="7"/>
      <c r="O80" s="7"/>
    </row>
    <row r="81" spans="1:15" s="79" customFormat="1" ht="15" customHeight="1" x14ac:dyDescent="0.25">
      <c r="A81" s="79" t="s">
        <v>198</v>
      </c>
      <c r="L81" s="268"/>
      <c r="M81" s="7"/>
      <c r="N81" s="7"/>
      <c r="O81" s="7"/>
    </row>
    <row r="82" spans="1:15" s="79" customFormat="1" ht="15" customHeight="1" x14ac:dyDescent="0.25">
      <c r="A82" s="79" t="s">
        <v>199</v>
      </c>
      <c r="L82" s="268"/>
      <c r="M82" s="7"/>
      <c r="N82" s="7"/>
      <c r="O82" s="7"/>
    </row>
    <row r="83" spans="1:15" s="112" customFormat="1" ht="13.2" customHeight="1" x14ac:dyDescent="0.25">
      <c r="A83" s="79" t="s">
        <v>200</v>
      </c>
      <c r="B83" s="79"/>
      <c r="C83" s="79"/>
      <c r="D83" s="79"/>
      <c r="E83" s="79"/>
      <c r="F83" s="79"/>
      <c r="G83" s="79"/>
      <c r="H83" s="79"/>
      <c r="I83" s="79"/>
      <c r="L83" s="268"/>
      <c r="M83" s="7"/>
      <c r="N83" s="7"/>
      <c r="O83" s="7"/>
    </row>
    <row r="84" spans="1:15" s="112" customFormat="1" ht="48.75" customHeight="1" x14ac:dyDescent="0.25">
      <c r="A84" s="79" t="s">
        <v>934</v>
      </c>
      <c r="B84" s="79"/>
      <c r="C84" s="79"/>
      <c r="D84" s="79"/>
      <c r="E84" s="79"/>
      <c r="F84" s="79"/>
      <c r="G84" s="79"/>
      <c r="H84" s="79"/>
      <c r="I84" s="79"/>
      <c r="L84" s="268"/>
      <c r="M84" s="7"/>
      <c r="N84" s="7"/>
      <c r="O84" s="7"/>
    </row>
    <row r="85" spans="1:15" s="112" customFormat="1" x14ac:dyDescent="0.25">
      <c r="A85" s="84"/>
      <c r="B85" s="84"/>
      <c r="C85" s="84"/>
      <c r="D85" s="84"/>
      <c r="E85" s="84"/>
      <c r="F85" s="84"/>
      <c r="G85" s="84"/>
      <c r="H85" s="84"/>
      <c r="I85" s="84"/>
      <c r="L85" s="268"/>
      <c r="M85" s="7"/>
      <c r="N85" s="7"/>
      <c r="O85" s="7"/>
    </row>
    <row r="86" spans="1:15" s="86" customFormat="1" ht="13.95" customHeight="1" x14ac:dyDescent="0.3">
      <c r="A86" s="86" t="s">
        <v>925</v>
      </c>
      <c r="L86" s="268"/>
      <c r="M86" s="7"/>
      <c r="N86" s="7"/>
      <c r="O86" s="7"/>
    </row>
    <row r="87" spans="1:15" ht="14.4" x14ac:dyDescent="0.3">
      <c r="A87" s="168"/>
      <c r="B87" s="168"/>
      <c r="C87" s="169"/>
      <c r="D87" s="143"/>
      <c r="E87" s="144"/>
      <c r="F87" s="170"/>
      <c r="G87" s="144"/>
      <c r="H87" s="144"/>
      <c r="I87" s="144"/>
      <c r="J87" s="144"/>
    </row>
  </sheetData>
  <sheetProtection algorithmName="SHA-512" hashValue="6PgW1ULORLktpBhftL5NYgwIt6L2w04nEUdVEjUmp8sO9aHW/4zHC0gm248wr+I0FPueFI43F/FMGWPkAg3VIA==" saltValue="k7KMUnuayOFxWkyU76TXzA==" spinCount="100000" sheet="1" selectLockedCells="1"/>
  <sortState ref="B8:B33">
    <sortCondition ref="B8"/>
  </sortState>
  <mergeCells count="3">
    <mergeCell ref="L35:O35"/>
    <mergeCell ref="L54:O54"/>
    <mergeCell ref="L71:O71"/>
  </mergeCells>
  <phoneticPr fontId="4" type="noConversion"/>
  <dataValidations count="1">
    <dataValidation type="whole" operator="equal" allowBlank="1" showInputMessage="1" showErrorMessage="1" sqref="J8:J33 J55:J69 J72:J73 J36:J52" xr:uid="{00000000-0002-0000-0700-000000000000}">
      <formula1>1</formula1>
    </dataValidation>
  </dataValidations>
  <pageMargins left="0.70866141732283472" right="0.70866141732283472" top="0.74803149606299213" bottom="0.74803149606299213" header="0.31496062992125984" footer="0.31496062992125984"/>
  <pageSetup paperSize="9"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O74"/>
  <sheetViews>
    <sheetView zoomScaleNormal="100" zoomScaleSheetLayoutView="98" workbookViewId="0">
      <pane ySplit="6" topLeftCell="A7" activePane="bottomLeft" state="frozen"/>
      <selection pane="bottomLeft"/>
    </sheetView>
  </sheetViews>
  <sheetFormatPr defaultColWidth="9.33203125" defaultRowHeight="13.8" x14ac:dyDescent="0.25"/>
  <cols>
    <col min="1" max="1" width="5" style="119" customWidth="1"/>
    <col min="2" max="2" width="45.5546875" style="119" customWidth="1"/>
    <col min="3" max="3" width="9.44140625" style="119" customWidth="1"/>
    <col min="4" max="4" width="6.44140625" style="119" customWidth="1"/>
    <col min="5" max="5" width="14.6640625" style="119" customWidth="1"/>
    <col min="6" max="6" width="11.44140625" style="119" customWidth="1"/>
    <col min="7" max="7" width="12.44140625" style="119" customWidth="1"/>
    <col min="8" max="8" width="9.6640625" style="119" customWidth="1"/>
    <col min="9" max="9" width="12.33203125" style="119" customWidth="1"/>
    <col min="10" max="10" width="12" style="119" customWidth="1"/>
    <col min="11" max="11" width="9.33203125" style="119"/>
    <col min="12" max="12" width="9.33203125" style="268"/>
    <col min="13" max="13" width="0" style="7" hidden="1" customWidth="1"/>
    <col min="14" max="15" width="9.33203125" style="7"/>
    <col min="16" max="16384" width="9.33203125" style="119"/>
  </cols>
  <sheetData>
    <row r="1" spans="1:15" s="7" customFormat="1" x14ac:dyDescent="0.25">
      <c r="A1" s="7" t="s">
        <v>6</v>
      </c>
      <c r="B1" s="8"/>
      <c r="C1" s="213"/>
      <c r="D1" s="214"/>
      <c r="E1" s="11" t="s">
        <v>930</v>
      </c>
      <c r="F1" s="106"/>
      <c r="G1" s="106"/>
      <c r="H1" s="106"/>
      <c r="I1" s="106"/>
      <c r="J1" s="106"/>
      <c r="L1" s="267"/>
    </row>
    <row r="2" spans="1:15" x14ac:dyDescent="0.25">
      <c r="A2" s="7"/>
      <c r="B2" s="8"/>
      <c r="C2" s="10"/>
      <c r="D2" s="10"/>
      <c r="E2" s="7"/>
      <c r="F2" s="7"/>
      <c r="G2" s="7"/>
      <c r="H2" s="7"/>
      <c r="I2" s="7"/>
    </row>
    <row r="3" spans="1:15" x14ac:dyDescent="0.25">
      <c r="A3" s="14" t="s">
        <v>466</v>
      </c>
      <c r="B3" s="14"/>
      <c r="C3" s="14"/>
      <c r="D3" s="14"/>
      <c r="E3" s="14"/>
      <c r="F3" s="14"/>
      <c r="G3" s="14"/>
      <c r="H3" s="14"/>
      <c r="I3" s="14"/>
    </row>
    <row r="4" spans="1:15" x14ac:dyDescent="0.25">
      <c r="A4" s="7"/>
      <c r="B4" s="8"/>
      <c r="C4" s="10"/>
      <c r="D4" s="10"/>
      <c r="E4" s="7"/>
      <c r="F4" s="7"/>
      <c r="G4" s="7"/>
      <c r="H4" s="7"/>
      <c r="I4" s="7"/>
    </row>
    <row r="5" spans="1:15" s="8" customFormat="1" ht="52.8" x14ac:dyDescent="0.25">
      <c r="A5" s="16" t="s">
        <v>2</v>
      </c>
      <c r="B5" s="16" t="s">
        <v>0</v>
      </c>
      <c r="C5" s="17" t="s">
        <v>1</v>
      </c>
      <c r="D5" s="17" t="s">
        <v>98</v>
      </c>
      <c r="E5" s="18" t="s">
        <v>4</v>
      </c>
      <c r="F5" s="18" t="s">
        <v>94</v>
      </c>
      <c r="G5" s="18" t="s">
        <v>95</v>
      </c>
      <c r="H5" s="18" t="s">
        <v>96</v>
      </c>
      <c r="I5" s="18" t="s">
        <v>97</v>
      </c>
      <c r="J5" s="18" t="s">
        <v>204</v>
      </c>
      <c r="L5" s="269" t="s">
        <v>913</v>
      </c>
      <c r="M5" s="18" t="s">
        <v>912</v>
      </c>
      <c r="N5" s="18" t="s">
        <v>914</v>
      </c>
      <c r="O5" s="18" t="s">
        <v>915</v>
      </c>
    </row>
    <row r="6" spans="1:15" s="7" customFormat="1" ht="26.4" x14ac:dyDescent="0.25">
      <c r="A6" s="16">
        <v>1</v>
      </c>
      <c r="B6" s="16">
        <v>2</v>
      </c>
      <c r="C6" s="17">
        <v>3</v>
      </c>
      <c r="D6" s="17">
        <v>4</v>
      </c>
      <c r="E6" s="17">
        <v>5</v>
      </c>
      <c r="F6" s="17">
        <v>6</v>
      </c>
      <c r="G6" s="17" t="s">
        <v>58</v>
      </c>
      <c r="H6" s="18" t="s">
        <v>59</v>
      </c>
      <c r="I6" s="17" t="s">
        <v>60</v>
      </c>
      <c r="J6" s="17">
        <v>10</v>
      </c>
      <c r="L6" s="268"/>
    </row>
    <row r="7" spans="1:15" ht="16.5" customHeight="1" x14ac:dyDescent="0.25">
      <c r="A7" s="223" t="s">
        <v>845</v>
      </c>
      <c r="B7" s="224"/>
      <c r="C7" s="224"/>
      <c r="D7" s="224"/>
      <c r="E7" s="224"/>
      <c r="F7" s="224"/>
      <c r="G7" s="224"/>
      <c r="H7" s="224"/>
      <c r="I7" s="224"/>
      <c r="J7" s="225"/>
    </row>
    <row r="8" spans="1:15" x14ac:dyDescent="0.25">
      <c r="A8" s="48">
        <v>340</v>
      </c>
      <c r="B8" s="48" t="s">
        <v>247</v>
      </c>
      <c r="C8" s="24">
        <v>3000</v>
      </c>
      <c r="D8" s="25" t="s">
        <v>7</v>
      </c>
      <c r="E8" s="42"/>
      <c r="F8" s="124"/>
      <c r="G8" s="125">
        <f>C8*ROUND(F8,4)</f>
        <v>0</v>
      </c>
      <c r="H8" s="125">
        <f>G8*0.095</f>
        <v>0</v>
      </c>
      <c r="I8" s="226">
        <f>+G8+H8</f>
        <v>0</v>
      </c>
      <c r="J8" s="177"/>
      <c r="L8" s="246"/>
      <c r="M8" s="27"/>
      <c r="N8" s="28">
        <f>M8</f>
        <v>0</v>
      </c>
      <c r="O8" s="28">
        <f>N8+(N8*0.095)</f>
        <v>0</v>
      </c>
    </row>
    <row r="9" spans="1:15" x14ac:dyDescent="0.25">
      <c r="A9" s="48">
        <v>341</v>
      </c>
      <c r="B9" s="48" t="s">
        <v>182</v>
      </c>
      <c r="C9" s="24">
        <v>12</v>
      </c>
      <c r="D9" s="25" t="s">
        <v>7</v>
      </c>
      <c r="E9" s="42"/>
      <c r="F9" s="124"/>
      <c r="G9" s="125">
        <f t="shared" ref="G9:G33" si="0">C9*ROUND(F9,4)</f>
        <v>0</v>
      </c>
      <c r="H9" s="125">
        <f t="shared" ref="H9:H33" si="1">G9*0.095</f>
        <v>0</v>
      </c>
      <c r="I9" s="226">
        <f t="shared" ref="I9:I33" si="2">+G9+H9</f>
        <v>0</v>
      </c>
      <c r="J9" s="177"/>
      <c r="L9" s="246"/>
      <c r="M9" s="27"/>
      <c r="N9" s="28">
        <f t="shared" ref="N9:N33" si="3">M9</f>
        <v>0</v>
      </c>
      <c r="O9" s="28">
        <f t="shared" ref="O9:O33" si="4">N9+(N9*0.095)</f>
        <v>0</v>
      </c>
    </row>
    <row r="10" spans="1:15" ht="20.25" customHeight="1" x14ac:dyDescent="0.25">
      <c r="A10" s="48">
        <v>342</v>
      </c>
      <c r="B10" s="48" t="s">
        <v>183</v>
      </c>
      <c r="C10" s="24">
        <v>12</v>
      </c>
      <c r="D10" s="25" t="s">
        <v>7</v>
      </c>
      <c r="E10" s="42"/>
      <c r="F10" s="124"/>
      <c r="G10" s="125">
        <f t="shared" si="0"/>
        <v>0</v>
      </c>
      <c r="H10" s="125">
        <f t="shared" si="1"/>
        <v>0</v>
      </c>
      <c r="I10" s="226">
        <f t="shared" si="2"/>
        <v>0</v>
      </c>
      <c r="J10" s="177"/>
      <c r="L10" s="246"/>
      <c r="M10" s="27"/>
      <c r="N10" s="28">
        <f t="shared" si="3"/>
        <v>0</v>
      </c>
      <c r="O10" s="28">
        <f t="shared" si="4"/>
        <v>0</v>
      </c>
    </row>
    <row r="11" spans="1:15" ht="21" customHeight="1" x14ac:dyDescent="0.25">
      <c r="A11" s="48">
        <v>343</v>
      </c>
      <c r="B11" s="48" t="s">
        <v>181</v>
      </c>
      <c r="C11" s="24">
        <v>12</v>
      </c>
      <c r="D11" s="25" t="s">
        <v>7</v>
      </c>
      <c r="E11" s="42"/>
      <c r="F11" s="124"/>
      <c r="G11" s="125">
        <f t="shared" si="0"/>
        <v>0</v>
      </c>
      <c r="H11" s="125">
        <f t="shared" si="1"/>
        <v>0</v>
      </c>
      <c r="I11" s="226">
        <f t="shared" si="2"/>
        <v>0</v>
      </c>
      <c r="J11" s="177"/>
      <c r="L11" s="246"/>
      <c r="M11" s="27"/>
      <c r="N11" s="28">
        <f t="shared" si="3"/>
        <v>0</v>
      </c>
      <c r="O11" s="28">
        <f t="shared" si="4"/>
        <v>0</v>
      </c>
    </row>
    <row r="12" spans="1:15" ht="18.75" customHeight="1" x14ac:dyDescent="0.25">
      <c r="A12" s="48">
        <v>344</v>
      </c>
      <c r="B12" s="48" t="s">
        <v>248</v>
      </c>
      <c r="C12" s="24">
        <v>200</v>
      </c>
      <c r="D12" s="25" t="s">
        <v>7</v>
      </c>
      <c r="E12" s="42"/>
      <c r="F12" s="124"/>
      <c r="G12" s="125">
        <f t="shared" si="0"/>
        <v>0</v>
      </c>
      <c r="H12" s="125">
        <f t="shared" si="1"/>
        <v>0</v>
      </c>
      <c r="I12" s="226">
        <f t="shared" si="2"/>
        <v>0</v>
      </c>
      <c r="J12" s="177"/>
      <c r="L12" s="246"/>
      <c r="M12" s="27"/>
      <c r="N12" s="28">
        <f t="shared" si="3"/>
        <v>0</v>
      </c>
      <c r="O12" s="28">
        <f t="shared" si="4"/>
        <v>0</v>
      </c>
    </row>
    <row r="13" spans="1:15" ht="21" customHeight="1" x14ac:dyDescent="0.25">
      <c r="A13" s="48">
        <v>345</v>
      </c>
      <c r="B13" s="48" t="s">
        <v>180</v>
      </c>
      <c r="C13" s="24">
        <v>12</v>
      </c>
      <c r="D13" s="25" t="s">
        <v>7</v>
      </c>
      <c r="E13" s="42"/>
      <c r="F13" s="124"/>
      <c r="G13" s="125">
        <f t="shared" si="0"/>
        <v>0</v>
      </c>
      <c r="H13" s="125">
        <f t="shared" si="1"/>
        <v>0</v>
      </c>
      <c r="I13" s="226">
        <f t="shared" si="2"/>
        <v>0</v>
      </c>
      <c r="J13" s="177"/>
      <c r="L13" s="246"/>
      <c r="M13" s="27"/>
      <c r="N13" s="28">
        <f t="shared" si="3"/>
        <v>0</v>
      </c>
      <c r="O13" s="28">
        <f t="shared" si="4"/>
        <v>0</v>
      </c>
    </row>
    <row r="14" spans="1:15" x14ac:dyDescent="0.25">
      <c r="A14" s="48">
        <v>346</v>
      </c>
      <c r="B14" s="48" t="s">
        <v>939</v>
      </c>
      <c r="C14" s="24">
        <v>0</v>
      </c>
      <c r="D14" s="25" t="s">
        <v>7</v>
      </c>
      <c r="E14" s="42"/>
      <c r="F14" s="124"/>
      <c r="G14" s="125">
        <f t="shared" si="0"/>
        <v>0</v>
      </c>
      <c r="H14" s="125">
        <f t="shared" si="1"/>
        <v>0</v>
      </c>
      <c r="I14" s="226">
        <f t="shared" si="2"/>
        <v>0</v>
      </c>
      <c r="J14" s="177"/>
      <c r="L14" s="246"/>
      <c r="M14" s="27"/>
      <c r="N14" s="28">
        <f t="shared" si="3"/>
        <v>0</v>
      </c>
      <c r="O14" s="28">
        <f t="shared" si="4"/>
        <v>0</v>
      </c>
    </row>
    <row r="15" spans="1:15" x14ac:dyDescent="0.25">
      <c r="A15" s="48">
        <v>347</v>
      </c>
      <c r="B15" s="48" t="s">
        <v>465</v>
      </c>
      <c r="C15" s="24">
        <v>150</v>
      </c>
      <c r="D15" s="25" t="s">
        <v>7</v>
      </c>
      <c r="E15" s="42"/>
      <c r="F15" s="124"/>
      <c r="G15" s="125">
        <f t="shared" si="0"/>
        <v>0</v>
      </c>
      <c r="H15" s="125">
        <f t="shared" si="1"/>
        <v>0</v>
      </c>
      <c r="I15" s="226">
        <f t="shared" si="2"/>
        <v>0</v>
      </c>
      <c r="J15" s="177"/>
      <c r="L15" s="246"/>
      <c r="M15" s="27"/>
      <c r="N15" s="28">
        <f t="shared" si="3"/>
        <v>0</v>
      </c>
      <c r="O15" s="28">
        <f t="shared" si="4"/>
        <v>0</v>
      </c>
    </row>
    <row r="16" spans="1:15" ht="27.6" x14ac:dyDescent="0.25">
      <c r="A16" s="48">
        <v>348</v>
      </c>
      <c r="B16" s="126" t="s">
        <v>177</v>
      </c>
      <c r="C16" s="24">
        <v>12</v>
      </c>
      <c r="D16" s="25" t="s">
        <v>7</v>
      </c>
      <c r="E16" s="42"/>
      <c r="F16" s="124"/>
      <c r="G16" s="125">
        <f t="shared" si="0"/>
        <v>0</v>
      </c>
      <c r="H16" s="125">
        <f t="shared" si="1"/>
        <v>0</v>
      </c>
      <c r="I16" s="226">
        <f t="shared" si="2"/>
        <v>0</v>
      </c>
      <c r="J16" s="177"/>
      <c r="L16" s="246"/>
      <c r="M16" s="27"/>
      <c r="N16" s="28">
        <f t="shared" si="3"/>
        <v>0</v>
      </c>
      <c r="O16" s="28">
        <f t="shared" si="4"/>
        <v>0</v>
      </c>
    </row>
    <row r="17" spans="1:15" ht="27.6" x14ac:dyDescent="0.25">
      <c r="A17" s="48">
        <v>349</v>
      </c>
      <c r="B17" s="126" t="s">
        <v>176</v>
      </c>
      <c r="C17" s="24">
        <v>12</v>
      </c>
      <c r="D17" s="25" t="s">
        <v>7</v>
      </c>
      <c r="E17" s="42"/>
      <c r="F17" s="124"/>
      <c r="G17" s="125">
        <f t="shared" si="0"/>
        <v>0</v>
      </c>
      <c r="H17" s="125">
        <f t="shared" si="1"/>
        <v>0</v>
      </c>
      <c r="I17" s="226">
        <f t="shared" si="2"/>
        <v>0</v>
      </c>
      <c r="J17" s="177"/>
      <c r="L17" s="246"/>
      <c r="M17" s="27"/>
      <c r="N17" s="28">
        <f t="shared" si="3"/>
        <v>0</v>
      </c>
      <c r="O17" s="28">
        <f t="shared" si="4"/>
        <v>0</v>
      </c>
    </row>
    <row r="18" spans="1:15" x14ac:dyDescent="0.25">
      <c r="A18" s="48">
        <v>350</v>
      </c>
      <c r="B18" s="126" t="s">
        <v>243</v>
      </c>
      <c r="C18" s="24">
        <v>150</v>
      </c>
      <c r="D18" s="25" t="s">
        <v>7</v>
      </c>
      <c r="E18" s="42"/>
      <c r="F18" s="124"/>
      <c r="G18" s="125">
        <f t="shared" si="0"/>
        <v>0</v>
      </c>
      <c r="H18" s="125">
        <f t="shared" si="1"/>
        <v>0</v>
      </c>
      <c r="I18" s="226">
        <f t="shared" si="2"/>
        <v>0</v>
      </c>
      <c r="J18" s="177"/>
      <c r="L18" s="246"/>
      <c r="M18" s="27"/>
      <c r="N18" s="28">
        <f t="shared" si="3"/>
        <v>0</v>
      </c>
      <c r="O18" s="28">
        <f t="shared" si="4"/>
        <v>0</v>
      </c>
    </row>
    <row r="19" spans="1:15" x14ac:dyDescent="0.25">
      <c r="A19" s="48">
        <v>351</v>
      </c>
      <c r="B19" s="48" t="s">
        <v>242</v>
      </c>
      <c r="C19" s="24">
        <v>150</v>
      </c>
      <c r="D19" s="25" t="s">
        <v>7</v>
      </c>
      <c r="E19" s="42"/>
      <c r="F19" s="124"/>
      <c r="G19" s="125">
        <f t="shared" si="0"/>
        <v>0</v>
      </c>
      <c r="H19" s="125">
        <f t="shared" si="1"/>
        <v>0</v>
      </c>
      <c r="I19" s="226">
        <f t="shared" si="2"/>
        <v>0</v>
      </c>
      <c r="J19" s="177"/>
      <c r="L19" s="246"/>
      <c r="M19" s="27"/>
      <c r="N19" s="28">
        <f t="shared" si="3"/>
        <v>0</v>
      </c>
      <c r="O19" s="28">
        <f t="shared" si="4"/>
        <v>0</v>
      </c>
    </row>
    <row r="20" spans="1:15" ht="27.6" x14ac:dyDescent="0.25">
      <c r="A20" s="48">
        <v>352</v>
      </c>
      <c r="B20" s="126" t="s">
        <v>178</v>
      </c>
      <c r="C20" s="24">
        <v>12</v>
      </c>
      <c r="D20" s="25" t="s">
        <v>7</v>
      </c>
      <c r="E20" s="42"/>
      <c r="F20" s="124"/>
      <c r="G20" s="125">
        <f t="shared" si="0"/>
        <v>0</v>
      </c>
      <c r="H20" s="125">
        <f t="shared" si="1"/>
        <v>0</v>
      </c>
      <c r="I20" s="226">
        <f t="shared" si="2"/>
        <v>0</v>
      </c>
      <c r="J20" s="177"/>
      <c r="L20" s="246"/>
      <c r="M20" s="27"/>
      <c r="N20" s="28">
        <f t="shared" si="3"/>
        <v>0</v>
      </c>
      <c r="O20" s="28">
        <f t="shared" si="4"/>
        <v>0</v>
      </c>
    </row>
    <row r="21" spans="1:15" ht="27.6" x14ac:dyDescent="0.25">
      <c r="A21" s="48">
        <v>353</v>
      </c>
      <c r="B21" s="126" t="s">
        <v>464</v>
      </c>
      <c r="C21" s="24">
        <v>12</v>
      </c>
      <c r="D21" s="25" t="s">
        <v>7</v>
      </c>
      <c r="E21" s="42"/>
      <c r="F21" s="124"/>
      <c r="G21" s="125">
        <f t="shared" si="0"/>
        <v>0</v>
      </c>
      <c r="H21" s="125">
        <f t="shared" si="1"/>
        <v>0</v>
      </c>
      <c r="I21" s="226">
        <f t="shared" si="2"/>
        <v>0</v>
      </c>
      <c r="J21" s="177"/>
      <c r="L21" s="246"/>
      <c r="M21" s="27"/>
      <c r="N21" s="28">
        <f t="shared" si="3"/>
        <v>0</v>
      </c>
      <c r="O21" s="28">
        <f t="shared" si="4"/>
        <v>0</v>
      </c>
    </row>
    <row r="22" spans="1:15" x14ac:dyDescent="0.25">
      <c r="A22" s="48">
        <v>354</v>
      </c>
      <c r="B22" s="126" t="s">
        <v>244</v>
      </c>
      <c r="C22" s="24">
        <v>150</v>
      </c>
      <c r="D22" s="25" t="s">
        <v>7</v>
      </c>
      <c r="E22" s="218"/>
      <c r="F22" s="124"/>
      <c r="G22" s="125">
        <f t="shared" si="0"/>
        <v>0</v>
      </c>
      <c r="H22" s="125">
        <f t="shared" si="1"/>
        <v>0</v>
      </c>
      <c r="I22" s="226">
        <f t="shared" si="2"/>
        <v>0</v>
      </c>
      <c r="J22" s="177"/>
      <c r="L22" s="246"/>
      <c r="M22" s="27"/>
      <c r="N22" s="28">
        <f t="shared" si="3"/>
        <v>0</v>
      </c>
      <c r="O22" s="28">
        <f t="shared" si="4"/>
        <v>0</v>
      </c>
    </row>
    <row r="23" spans="1:15" ht="27.6" x14ac:dyDescent="0.25">
      <c r="A23" s="48">
        <v>355</v>
      </c>
      <c r="B23" s="126" t="s">
        <v>246</v>
      </c>
      <c r="C23" s="24">
        <v>150</v>
      </c>
      <c r="D23" s="25" t="s">
        <v>7</v>
      </c>
      <c r="E23" s="218"/>
      <c r="F23" s="124"/>
      <c r="G23" s="125">
        <f t="shared" si="0"/>
        <v>0</v>
      </c>
      <c r="H23" s="125">
        <f t="shared" si="1"/>
        <v>0</v>
      </c>
      <c r="I23" s="226">
        <f t="shared" si="2"/>
        <v>0</v>
      </c>
      <c r="J23" s="177"/>
      <c r="L23" s="246"/>
      <c r="M23" s="27"/>
      <c r="N23" s="28">
        <f t="shared" si="3"/>
        <v>0</v>
      </c>
      <c r="O23" s="28">
        <f t="shared" si="4"/>
        <v>0</v>
      </c>
    </row>
    <row r="24" spans="1:15" ht="27.6" x14ac:dyDescent="0.25">
      <c r="A24" s="48">
        <v>356</v>
      </c>
      <c r="B24" s="126" t="s">
        <v>463</v>
      </c>
      <c r="C24" s="24">
        <v>12</v>
      </c>
      <c r="D24" s="25" t="s">
        <v>7</v>
      </c>
      <c r="E24" s="218"/>
      <c r="F24" s="124"/>
      <c r="G24" s="125">
        <f t="shared" si="0"/>
        <v>0</v>
      </c>
      <c r="H24" s="125">
        <f t="shared" si="1"/>
        <v>0</v>
      </c>
      <c r="I24" s="226">
        <f t="shared" si="2"/>
        <v>0</v>
      </c>
      <c r="J24" s="177"/>
      <c r="L24" s="246"/>
      <c r="M24" s="27"/>
      <c r="N24" s="28">
        <f t="shared" si="3"/>
        <v>0</v>
      </c>
      <c r="O24" s="28">
        <f t="shared" si="4"/>
        <v>0</v>
      </c>
    </row>
    <row r="25" spans="1:15" ht="22.5" customHeight="1" x14ac:dyDescent="0.25">
      <c r="A25" s="48">
        <v>357</v>
      </c>
      <c r="B25" s="48" t="s">
        <v>939</v>
      </c>
      <c r="C25" s="24">
        <v>0</v>
      </c>
      <c r="D25" s="25" t="s">
        <v>7</v>
      </c>
      <c r="E25" s="218"/>
      <c r="F25" s="124"/>
      <c r="G25" s="125">
        <f t="shared" si="0"/>
        <v>0</v>
      </c>
      <c r="H25" s="125">
        <f t="shared" si="1"/>
        <v>0</v>
      </c>
      <c r="I25" s="226">
        <f t="shared" si="2"/>
        <v>0</v>
      </c>
      <c r="J25" s="177"/>
      <c r="L25" s="246"/>
      <c r="M25" s="27"/>
      <c r="N25" s="28">
        <f t="shared" si="3"/>
        <v>0</v>
      </c>
      <c r="O25" s="28">
        <f t="shared" si="4"/>
        <v>0</v>
      </c>
    </row>
    <row r="26" spans="1:15" ht="27.6" x14ac:dyDescent="0.25">
      <c r="A26" s="48">
        <v>358</v>
      </c>
      <c r="B26" s="48" t="s">
        <v>241</v>
      </c>
      <c r="C26" s="24">
        <v>200</v>
      </c>
      <c r="D26" s="25" t="s">
        <v>7</v>
      </c>
      <c r="E26" s="218"/>
      <c r="F26" s="124"/>
      <c r="G26" s="125">
        <f t="shared" si="0"/>
        <v>0</v>
      </c>
      <c r="H26" s="125">
        <f t="shared" si="1"/>
        <v>0</v>
      </c>
      <c r="I26" s="226">
        <f t="shared" si="2"/>
        <v>0</v>
      </c>
      <c r="J26" s="177"/>
      <c r="L26" s="246"/>
      <c r="M26" s="27"/>
      <c r="N26" s="28">
        <f t="shared" si="3"/>
        <v>0</v>
      </c>
      <c r="O26" s="28">
        <f t="shared" si="4"/>
        <v>0</v>
      </c>
    </row>
    <row r="27" spans="1:15" ht="27.6" x14ac:dyDescent="0.25">
      <c r="A27" s="48">
        <v>359</v>
      </c>
      <c r="B27" s="126" t="s">
        <v>179</v>
      </c>
      <c r="C27" s="24">
        <v>12</v>
      </c>
      <c r="D27" s="25" t="s">
        <v>7</v>
      </c>
      <c r="E27" s="218"/>
      <c r="F27" s="124"/>
      <c r="G27" s="125">
        <f>C27*ROUND(F27,4)</f>
        <v>0</v>
      </c>
      <c r="H27" s="125">
        <f t="shared" si="1"/>
        <v>0</v>
      </c>
      <c r="I27" s="226">
        <f t="shared" si="2"/>
        <v>0</v>
      </c>
      <c r="J27" s="177"/>
      <c r="L27" s="246"/>
      <c r="M27" s="27"/>
      <c r="N27" s="28">
        <f t="shared" si="3"/>
        <v>0</v>
      </c>
      <c r="O27" s="28">
        <f t="shared" si="4"/>
        <v>0</v>
      </c>
    </row>
    <row r="28" spans="1:15" x14ac:dyDescent="0.25">
      <c r="A28" s="48">
        <v>360</v>
      </c>
      <c r="B28" s="126" t="s">
        <v>245</v>
      </c>
      <c r="C28" s="24">
        <v>200</v>
      </c>
      <c r="D28" s="25" t="s">
        <v>7</v>
      </c>
      <c r="E28" s="218"/>
      <c r="F28" s="124"/>
      <c r="G28" s="125">
        <f>C28*ROUND(F28,4)</f>
        <v>0</v>
      </c>
      <c r="H28" s="125">
        <f t="shared" si="1"/>
        <v>0</v>
      </c>
      <c r="I28" s="226">
        <f t="shared" si="2"/>
        <v>0</v>
      </c>
      <c r="J28" s="177"/>
      <c r="L28" s="246"/>
      <c r="M28" s="27"/>
      <c r="N28" s="28">
        <f t="shared" si="3"/>
        <v>0</v>
      </c>
      <c r="O28" s="28">
        <f t="shared" si="4"/>
        <v>0</v>
      </c>
    </row>
    <row r="29" spans="1:15" ht="27.6" x14ac:dyDescent="0.25">
      <c r="A29" s="48">
        <v>361</v>
      </c>
      <c r="B29" s="48" t="s">
        <v>193</v>
      </c>
      <c r="C29" s="24">
        <v>10</v>
      </c>
      <c r="D29" s="25" t="s">
        <v>7</v>
      </c>
      <c r="E29" s="218"/>
      <c r="F29" s="124"/>
      <c r="G29" s="125">
        <f t="shared" si="0"/>
        <v>0</v>
      </c>
      <c r="H29" s="125">
        <f t="shared" si="1"/>
        <v>0</v>
      </c>
      <c r="I29" s="226">
        <f t="shared" si="2"/>
        <v>0</v>
      </c>
      <c r="J29" s="177"/>
      <c r="L29" s="246"/>
      <c r="M29" s="27"/>
      <c r="N29" s="28">
        <f t="shared" si="3"/>
        <v>0</v>
      </c>
      <c r="O29" s="28">
        <f t="shared" si="4"/>
        <v>0</v>
      </c>
    </row>
    <row r="30" spans="1:15" s="230" customFormat="1" x14ac:dyDescent="0.25">
      <c r="A30" s="48">
        <v>362</v>
      </c>
      <c r="B30" s="48" t="s">
        <v>462</v>
      </c>
      <c r="C30" s="24">
        <v>12</v>
      </c>
      <c r="D30" s="25" t="s">
        <v>7</v>
      </c>
      <c r="E30" s="227"/>
      <c r="F30" s="228"/>
      <c r="G30" s="125">
        <f t="shared" si="0"/>
        <v>0</v>
      </c>
      <c r="H30" s="125">
        <f t="shared" si="1"/>
        <v>0</v>
      </c>
      <c r="I30" s="226">
        <f t="shared" si="2"/>
        <v>0</v>
      </c>
      <c r="J30" s="229"/>
      <c r="L30" s="246"/>
      <c r="M30" s="27"/>
      <c r="N30" s="28">
        <f t="shared" si="3"/>
        <v>0</v>
      </c>
      <c r="O30" s="28">
        <f t="shared" si="4"/>
        <v>0</v>
      </c>
    </row>
    <row r="31" spans="1:15" s="230" customFormat="1" ht="27.6" x14ac:dyDescent="0.25">
      <c r="A31" s="48">
        <v>363</v>
      </c>
      <c r="B31" s="48" t="s">
        <v>467</v>
      </c>
      <c r="C31" s="24">
        <v>400</v>
      </c>
      <c r="D31" s="25" t="s">
        <v>7</v>
      </c>
      <c r="E31" s="227"/>
      <c r="F31" s="228"/>
      <c r="G31" s="125">
        <f>C31*ROUND(F31,4)</f>
        <v>0</v>
      </c>
      <c r="H31" s="125">
        <f t="shared" si="1"/>
        <v>0</v>
      </c>
      <c r="I31" s="226">
        <f t="shared" si="2"/>
        <v>0</v>
      </c>
      <c r="J31" s="229"/>
      <c r="L31" s="246"/>
      <c r="M31" s="27"/>
      <c r="N31" s="28">
        <f t="shared" si="3"/>
        <v>0</v>
      </c>
      <c r="O31" s="28">
        <f t="shared" si="4"/>
        <v>0</v>
      </c>
    </row>
    <row r="32" spans="1:15" s="230" customFormat="1" x14ac:dyDescent="0.25">
      <c r="A32" s="48">
        <v>364</v>
      </c>
      <c r="B32" s="48" t="s">
        <v>939</v>
      </c>
      <c r="C32" s="24">
        <v>0</v>
      </c>
      <c r="D32" s="25" t="s">
        <v>7</v>
      </c>
      <c r="E32" s="227"/>
      <c r="F32" s="228"/>
      <c r="G32" s="125">
        <f>C32*ROUND(F32,4)</f>
        <v>0</v>
      </c>
      <c r="H32" s="125">
        <f t="shared" si="1"/>
        <v>0</v>
      </c>
      <c r="I32" s="226">
        <f t="shared" si="2"/>
        <v>0</v>
      </c>
      <c r="J32" s="229"/>
      <c r="L32" s="246"/>
      <c r="M32" s="27"/>
      <c r="N32" s="28">
        <f t="shared" si="3"/>
        <v>0</v>
      </c>
      <c r="O32" s="28">
        <f t="shared" si="4"/>
        <v>0</v>
      </c>
    </row>
    <row r="33" spans="1:15" x14ac:dyDescent="0.25">
      <c r="A33" s="48">
        <v>365</v>
      </c>
      <c r="B33" s="48" t="s">
        <v>286</v>
      </c>
      <c r="C33" s="24">
        <v>2000</v>
      </c>
      <c r="D33" s="25" t="s">
        <v>7</v>
      </c>
      <c r="E33" s="218"/>
      <c r="F33" s="124"/>
      <c r="G33" s="125">
        <f t="shared" si="0"/>
        <v>0</v>
      </c>
      <c r="H33" s="125">
        <f t="shared" si="1"/>
        <v>0</v>
      </c>
      <c r="I33" s="226">
        <f t="shared" si="2"/>
        <v>0</v>
      </c>
      <c r="J33" s="177"/>
      <c r="L33" s="246"/>
      <c r="M33" s="27"/>
      <c r="N33" s="28">
        <f t="shared" si="3"/>
        <v>0</v>
      </c>
      <c r="O33" s="28">
        <f t="shared" si="4"/>
        <v>0</v>
      </c>
    </row>
    <row r="34" spans="1:15" x14ac:dyDescent="0.25">
      <c r="A34" s="48"/>
      <c r="B34" s="52" t="s">
        <v>133</v>
      </c>
      <c r="C34" s="95" t="s">
        <v>3</v>
      </c>
      <c r="D34" s="96" t="s">
        <v>3</v>
      </c>
      <c r="E34" s="96" t="s">
        <v>3</v>
      </c>
      <c r="F34" s="96" t="s">
        <v>3</v>
      </c>
      <c r="G34" s="54">
        <f>SUM(G8:G33)</f>
        <v>0</v>
      </c>
      <c r="H34" s="54">
        <f>SUM(H8:H33)</f>
        <v>0</v>
      </c>
      <c r="I34" s="231">
        <f>SUM(I8:I33)</f>
        <v>0</v>
      </c>
      <c r="J34" s="178">
        <f>SUM(J8:J30)</f>
        <v>0</v>
      </c>
      <c r="L34" s="246"/>
      <c r="M34" s="27"/>
      <c r="N34" s="46">
        <f>SUM(N8:N33)</f>
        <v>0</v>
      </c>
      <c r="O34" s="46">
        <f t="shared" ref="O34" si="5">SUM(O8:O33)</f>
        <v>0</v>
      </c>
    </row>
    <row r="35" spans="1:15" ht="16.5" customHeight="1" x14ac:dyDescent="0.25">
      <c r="A35" s="223" t="s">
        <v>846</v>
      </c>
      <c r="B35" s="224"/>
      <c r="C35" s="224"/>
      <c r="D35" s="224"/>
      <c r="E35" s="224"/>
      <c r="F35" s="224"/>
      <c r="G35" s="224"/>
      <c r="H35" s="224"/>
      <c r="I35" s="224"/>
      <c r="J35" s="225"/>
      <c r="L35" s="282"/>
      <c r="M35" s="283"/>
      <c r="N35" s="283"/>
      <c r="O35" s="284"/>
    </row>
    <row r="36" spans="1:15" ht="27.6" x14ac:dyDescent="0.25">
      <c r="A36" s="25">
        <v>366</v>
      </c>
      <c r="B36" s="232" t="s">
        <v>469</v>
      </c>
      <c r="C36" s="25">
        <v>570</v>
      </c>
      <c r="D36" s="25" t="s">
        <v>7</v>
      </c>
      <c r="E36" s="42"/>
      <c r="F36" s="124"/>
      <c r="G36" s="125">
        <f>C36*ROUND(F36,4)</f>
        <v>0</v>
      </c>
      <c r="H36" s="125">
        <f>G36*0.095</f>
        <v>0</v>
      </c>
      <c r="I36" s="226">
        <f>+G36+H36</f>
        <v>0</v>
      </c>
      <c r="J36" s="177"/>
      <c r="L36" s="246"/>
      <c r="M36" s="27"/>
      <c r="N36" s="28">
        <f>M36</f>
        <v>0</v>
      </c>
      <c r="O36" s="28">
        <f>N36+(N36*0.095)</f>
        <v>0</v>
      </c>
    </row>
    <row r="37" spans="1:15" ht="27.6" x14ac:dyDescent="0.25">
      <c r="A37" s="25">
        <v>367</v>
      </c>
      <c r="B37" s="232" t="s">
        <v>252</v>
      </c>
      <c r="C37" s="25">
        <v>450</v>
      </c>
      <c r="D37" s="25" t="s">
        <v>7</v>
      </c>
      <c r="E37" s="42"/>
      <c r="F37" s="124"/>
      <c r="G37" s="125">
        <f t="shared" ref="G37:G44" si="6">C37*ROUND(F37,4)</f>
        <v>0</v>
      </c>
      <c r="H37" s="125">
        <f t="shared" ref="H37:H44" si="7">G37*0.095</f>
        <v>0</v>
      </c>
      <c r="I37" s="226">
        <f t="shared" ref="I37:I44" si="8">+G37+H37</f>
        <v>0</v>
      </c>
      <c r="J37" s="177"/>
      <c r="L37" s="246"/>
      <c r="M37" s="27"/>
      <c r="N37" s="28">
        <f t="shared" ref="N37:N44" si="9">M37</f>
        <v>0</v>
      </c>
      <c r="O37" s="28">
        <f t="shared" ref="O37:O44" si="10">N37+(N37*0.095)</f>
        <v>0</v>
      </c>
    </row>
    <row r="38" spans="1:15" ht="27.6" x14ac:dyDescent="0.25">
      <c r="A38" s="25">
        <v>368</v>
      </c>
      <c r="B38" s="232" t="s">
        <v>249</v>
      </c>
      <c r="C38" s="25">
        <v>660</v>
      </c>
      <c r="D38" s="25" t="s">
        <v>7</v>
      </c>
      <c r="E38" s="42"/>
      <c r="F38" s="124"/>
      <c r="G38" s="125">
        <f t="shared" si="6"/>
        <v>0</v>
      </c>
      <c r="H38" s="125">
        <f t="shared" si="7"/>
        <v>0</v>
      </c>
      <c r="I38" s="226">
        <f t="shared" si="8"/>
        <v>0</v>
      </c>
      <c r="J38" s="177"/>
      <c r="L38" s="246"/>
      <c r="M38" s="27"/>
      <c r="N38" s="28">
        <f t="shared" si="9"/>
        <v>0</v>
      </c>
      <c r="O38" s="28">
        <f t="shared" si="10"/>
        <v>0</v>
      </c>
    </row>
    <row r="39" spans="1:15" ht="27.6" x14ac:dyDescent="0.25">
      <c r="A39" s="25">
        <v>369</v>
      </c>
      <c r="B39" s="232" t="s">
        <v>250</v>
      </c>
      <c r="C39" s="25">
        <v>420</v>
      </c>
      <c r="D39" s="25" t="s">
        <v>7</v>
      </c>
      <c r="E39" s="42"/>
      <c r="F39" s="124"/>
      <c r="G39" s="125">
        <f t="shared" si="6"/>
        <v>0</v>
      </c>
      <c r="H39" s="125">
        <f t="shared" si="7"/>
        <v>0</v>
      </c>
      <c r="I39" s="226">
        <f t="shared" si="8"/>
        <v>0</v>
      </c>
      <c r="J39" s="177"/>
      <c r="L39" s="246"/>
      <c r="M39" s="27"/>
      <c r="N39" s="28">
        <f t="shared" si="9"/>
        <v>0</v>
      </c>
      <c r="O39" s="28">
        <f t="shared" si="10"/>
        <v>0</v>
      </c>
    </row>
    <row r="40" spans="1:15" ht="27.6" x14ac:dyDescent="0.25">
      <c r="A40" s="25">
        <v>370</v>
      </c>
      <c r="B40" s="232" t="s">
        <v>251</v>
      </c>
      <c r="C40" s="25">
        <v>405</v>
      </c>
      <c r="D40" s="25" t="s">
        <v>7</v>
      </c>
      <c r="E40" s="42"/>
      <c r="F40" s="124"/>
      <c r="G40" s="125">
        <f t="shared" si="6"/>
        <v>0</v>
      </c>
      <c r="H40" s="125">
        <f t="shared" si="7"/>
        <v>0</v>
      </c>
      <c r="I40" s="226">
        <f t="shared" si="8"/>
        <v>0</v>
      </c>
      <c r="J40" s="177"/>
      <c r="L40" s="246"/>
      <c r="M40" s="27"/>
      <c r="N40" s="28">
        <f t="shared" si="9"/>
        <v>0</v>
      </c>
      <c r="O40" s="28">
        <f t="shared" si="10"/>
        <v>0</v>
      </c>
    </row>
    <row r="41" spans="1:15" ht="27.6" x14ac:dyDescent="0.25">
      <c r="A41" s="25">
        <v>371</v>
      </c>
      <c r="B41" s="232" t="s">
        <v>468</v>
      </c>
      <c r="C41" s="25">
        <v>615</v>
      </c>
      <c r="D41" s="25" t="s">
        <v>7</v>
      </c>
      <c r="E41" s="42"/>
      <c r="F41" s="124"/>
      <c r="G41" s="125">
        <f>C41*ROUND(F41,4)</f>
        <v>0</v>
      </c>
      <c r="H41" s="125">
        <f t="shared" si="7"/>
        <v>0</v>
      </c>
      <c r="I41" s="226">
        <f t="shared" si="8"/>
        <v>0</v>
      </c>
      <c r="J41" s="177"/>
      <c r="L41" s="246"/>
      <c r="M41" s="27"/>
      <c r="N41" s="28">
        <f t="shared" si="9"/>
        <v>0</v>
      </c>
      <c r="O41" s="28">
        <f t="shared" si="10"/>
        <v>0</v>
      </c>
    </row>
    <row r="42" spans="1:15" x14ac:dyDescent="0.25">
      <c r="A42" s="25">
        <v>372</v>
      </c>
      <c r="B42" s="232" t="s">
        <v>254</v>
      </c>
      <c r="C42" s="25">
        <v>50</v>
      </c>
      <c r="D42" s="25" t="s">
        <v>7</v>
      </c>
      <c r="E42" s="42"/>
      <c r="F42" s="124"/>
      <c r="G42" s="125">
        <f t="shared" si="6"/>
        <v>0</v>
      </c>
      <c r="H42" s="125">
        <f t="shared" si="7"/>
        <v>0</v>
      </c>
      <c r="I42" s="226">
        <f t="shared" si="8"/>
        <v>0</v>
      </c>
      <c r="J42" s="177"/>
      <c r="L42" s="246"/>
      <c r="M42" s="27"/>
      <c r="N42" s="28">
        <f t="shared" si="9"/>
        <v>0</v>
      </c>
      <c r="O42" s="28">
        <f t="shared" si="10"/>
        <v>0</v>
      </c>
    </row>
    <row r="43" spans="1:15" x14ac:dyDescent="0.25">
      <c r="A43" s="25">
        <v>373</v>
      </c>
      <c r="B43" s="232" t="s">
        <v>253</v>
      </c>
      <c r="C43" s="25">
        <v>600</v>
      </c>
      <c r="D43" s="25" t="s">
        <v>7</v>
      </c>
      <c r="E43" s="42"/>
      <c r="F43" s="124"/>
      <c r="G43" s="125">
        <f t="shared" si="6"/>
        <v>0</v>
      </c>
      <c r="H43" s="125">
        <f t="shared" si="7"/>
        <v>0</v>
      </c>
      <c r="I43" s="226">
        <f t="shared" si="8"/>
        <v>0</v>
      </c>
      <c r="J43" s="177"/>
      <c r="L43" s="246"/>
      <c r="M43" s="27"/>
      <c r="N43" s="28">
        <f t="shared" si="9"/>
        <v>0</v>
      </c>
      <c r="O43" s="28">
        <f t="shared" si="10"/>
        <v>0</v>
      </c>
    </row>
    <row r="44" spans="1:15" x14ac:dyDescent="0.25">
      <c r="A44" s="25">
        <v>374</v>
      </c>
      <c r="B44" s="232" t="s">
        <v>470</v>
      </c>
      <c r="C44" s="25">
        <v>20</v>
      </c>
      <c r="D44" s="25" t="s">
        <v>7</v>
      </c>
      <c r="E44" s="42"/>
      <c r="F44" s="124"/>
      <c r="G44" s="125">
        <f t="shared" si="6"/>
        <v>0</v>
      </c>
      <c r="H44" s="125">
        <f t="shared" si="7"/>
        <v>0</v>
      </c>
      <c r="I44" s="226">
        <f t="shared" si="8"/>
        <v>0</v>
      </c>
      <c r="J44" s="177"/>
      <c r="L44" s="246"/>
      <c r="M44" s="27"/>
      <c r="N44" s="28">
        <f t="shared" si="9"/>
        <v>0</v>
      </c>
      <c r="O44" s="28">
        <f t="shared" si="10"/>
        <v>0</v>
      </c>
    </row>
    <row r="45" spans="1:15" x14ac:dyDescent="0.25">
      <c r="A45" s="48"/>
      <c r="B45" s="52" t="s">
        <v>135</v>
      </c>
      <c r="C45" s="95" t="s">
        <v>3</v>
      </c>
      <c r="D45" s="96" t="s">
        <v>3</v>
      </c>
      <c r="E45" s="96" t="s">
        <v>3</v>
      </c>
      <c r="F45" s="96" t="s">
        <v>3</v>
      </c>
      <c r="G45" s="54">
        <f>SUM(G36:G44)</f>
        <v>0</v>
      </c>
      <c r="H45" s="54">
        <f>SUM(H36:H44)</f>
        <v>0</v>
      </c>
      <c r="I45" s="231">
        <f>SUM(I36:I44)</f>
        <v>0</v>
      </c>
      <c r="J45" s="178">
        <f>SUM(J36:J44)</f>
        <v>0</v>
      </c>
      <c r="L45" s="246"/>
      <c r="M45" s="27"/>
      <c r="N45" s="46">
        <f>SUM(N36:N44)</f>
        <v>0</v>
      </c>
      <c r="O45" s="46">
        <f t="shared" ref="O45" si="11">SUM(O36:O44)</f>
        <v>0</v>
      </c>
    </row>
    <row r="46" spans="1:15" x14ac:dyDescent="0.25">
      <c r="A46" s="138"/>
      <c r="B46" s="233"/>
      <c r="C46" s="234"/>
      <c r="D46" s="234"/>
      <c r="E46" s="234"/>
      <c r="F46" s="234"/>
      <c r="G46" s="234"/>
      <c r="H46" s="234"/>
      <c r="I46" s="234"/>
      <c r="L46" s="276"/>
      <c r="M46" s="109"/>
      <c r="N46" s="110"/>
      <c r="O46" s="110"/>
    </row>
    <row r="47" spans="1:15" s="86" customFormat="1" ht="15" customHeight="1" x14ac:dyDescent="0.3">
      <c r="A47" s="70" t="s">
        <v>61</v>
      </c>
      <c r="B47" s="70"/>
      <c r="C47" s="70"/>
      <c r="D47" s="70"/>
      <c r="E47" s="70"/>
      <c r="F47" s="70"/>
      <c r="G47" s="70"/>
      <c r="H47" s="70"/>
      <c r="I47" s="70"/>
      <c r="L47" s="276"/>
      <c r="M47" s="109"/>
      <c r="N47" s="110"/>
      <c r="O47" s="110"/>
    </row>
    <row r="48" spans="1:15" s="86" customFormat="1" ht="23.25" customHeight="1" x14ac:dyDescent="0.3">
      <c r="A48" s="74" t="s">
        <v>62</v>
      </c>
      <c r="B48" s="74"/>
      <c r="C48" s="74"/>
      <c r="D48" s="74"/>
      <c r="E48" s="74"/>
      <c r="F48" s="74"/>
      <c r="G48" s="74"/>
      <c r="H48" s="74"/>
      <c r="I48" s="74"/>
      <c r="L48" s="276"/>
      <c r="M48" s="109"/>
      <c r="N48" s="110"/>
      <c r="O48" s="110"/>
    </row>
    <row r="49" spans="1:15" s="74" customFormat="1" ht="12.75" customHeight="1" x14ac:dyDescent="0.25">
      <c r="A49" s="74" t="s">
        <v>195</v>
      </c>
      <c r="L49" s="276"/>
      <c r="M49" s="109"/>
      <c r="N49" s="110"/>
      <c r="O49" s="110"/>
    </row>
    <row r="50" spans="1:15" s="79" customFormat="1" ht="12.75" customHeight="1" x14ac:dyDescent="0.25">
      <c r="A50" s="79" t="s">
        <v>196</v>
      </c>
      <c r="L50" s="276"/>
      <c r="M50" s="109"/>
      <c r="N50" s="110"/>
      <c r="O50" s="110"/>
    </row>
    <row r="51" spans="1:15" s="79" customFormat="1" ht="15" customHeight="1" x14ac:dyDescent="0.25">
      <c r="A51" s="79" t="s">
        <v>197</v>
      </c>
      <c r="L51" s="276"/>
      <c r="M51" s="109"/>
      <c r="N51" s="110"/>
      <c r="O51" s="110"/>
    </row>
    <row r="52" spans="1:15" s="79" customFormat="1" ht="15" customHeight="1" x14ac:dyDescent="0.25">
      <c r="A52" s="79" t="s">
        <v>198</v>
      </c>
      <c r="L52" s="276"/>
      <c r="M52" s="109"/>
      <c r="N52" s="110"/>
      <c r="O52" s="110"/>
    </row>
    <row r="53" spans="1:15" s="79" customFormat="1" ht="15" customHeight="1" x14ac:dyDescent="0.25">
      <c r="A53" s="79" t="s">
        <v>199</v>
      </c>
      <c r="L53" s="276"/>
      <c r="M53" s="109"/>
      <c r="N53" s="110"/>
      <c r="O53" s="110"/>
    </row>
    <row r="54" spans="1:15" s="112" customFormat="1" ht="13.2" customHeight="1" x14ac:dyDescent="0.25">
      <c r="A54" s="79" t="s">
        <v>200</v>
      </c>
      <c r="B54" s="79"/>
      <c r="C54" s="79"/>
      <c r="D54" s="79"/>
      <c r="E54" s="79"/>
      <c r="F54" s="79"/>
      <c r="G54" s="79"/>
      <c r="H54" s="79"/>
      <c r="I54" s="79"/>
      <c r="L54" s="276"/>
      <c r="M54" s="109"/>
      <c r="N54" s="110"/>
      <c r="O54" s="110"/>
    </row>
    <row r="55" spans="1:15" s="112" customFormat="1" ht="48.75" customHeight="1" x14ac:dyDescent="0.25">
      <c r="A55" s="79" t="s">
        <v>934</v>
      </c>
      <c r="B55" s="79"/>
      <c r="C55" s="79"/>
      <c r="D55" s="79"/>
      <c r="E55" s="79"/>
      <c r="F55" s="79"/>
      <c r="G55" s="79"/>
      <c r="H55" s="79"/>
      <c r="I55" s="79"/>
      <c r="L55" s="276"/>
      <c r="M55" s="109"/>
      <c r="N55" s="110"/>
      <c r="O55" s="110"/>
    </row>
    <row r="56" spans="1:15" s="112" customFormat="1" x14ac:dyDescent="0.25">
      <c r="A56" s="84"/>
      <c r="B56" s="84"/>
      <c r="C56" s="84"/>
      <c r="D56" s="84"/>
      <c r="E56" s="84"/>
      <c r="F56" s="84"/>
      <c r="G56" s="84"/>
      <c r="H56" s="84"/>
      <c r="I56" s="84"/>
      <c r="L56" s="276"/>
      <c r="M56" s="109"/>
      <c r="N56" s="110"/>
      <c r="O56" s="110"/>
    </row>
    <row r="57" spans="1:15" s="86" customFormat="1" ht="13.95" customHeight="1" x14ac:dyDescent="0.3">
      <c r="A57" s="86" t="s">
        <v>927</v>
      </c>
      <c r="L57" s="276"/>
      <c r="M57" s="109"/>
      <c r="N57" s="110"/>
      <c r="O57" s="110"/>
    </row>
    <row r="58" spans="1:15" ht="12.75" customHeight="1" x14ac:dyDescent="0.3">
      <c r="A58" s="168"/>
      <c r="B58" s="168"/>
      <c r="C58" s="169"/>
      <c r="D58" s="143"/>
      <c r="E58" s="144"/>
      <c r="F58" s="170"/>
      <c r="G58" s="144"/>
      <c r="H58" s="144"/>
      <c r="I58" s="144"/>
      <c r="J58" s="144"/>
      <c r="L58" s="276"/>
      <c r="M58" s="109"/>
      <c r="N58" s="110"/>
      <c r="O58" s="110"/>
    </row>
    <row r="59" spans="1:15" ht="12.75" customHeight="1" x14ac:dyDescent="0.25">
      <c r="A59" s="138"/>
      <c r="B59" s="8"/>
      <c r="C59" s="12"/>
      <c r="D59" s="12"/>
      <c r="E59" s="12"/>
      <c r="F59" s="12"/>
      <c r="G59" s="12"/>
      <c r="H59" s="12"/>
      <c r="I59" s="12"/>
      <c r="L59" s="276"/>
      <c r="M59" s="109"/>
      <c r="N59" s="110"/>
      <c r="O59" s="110"/>
    </row>
    <row r="60" spans="1:15" ht="12.75" customHeight="1" x14ac:dyDescent="0.25">
      <c r="A60" s="138"/>
      <c r="B60" s="8"/>
      <c r="C60" s="12"/>
      <c r="D60" s="12"/>
      <c r="E60" s="12"/>
      <c r="F60" s="12"/>
      <c r="G60" s="12"/>
      <c r="H60" s="12"/>
      <c r="I60" s="12"/>
      <c r="L60" s="276"/>
      <c r="M60" s="109"/>
      <c r="N60" s="110"/>
      <c r="O60" s="110"/>
    </row>
    <row r="61" spans="1:15" ht="12.75" customHeight="1" x14ac:dyDescent="0.25">
      <c r="A61" s="138"/>
      <c r="B61" s="8"/>
      <c r="C61" s="106"/>
      <c r="D61" s="106"/>
      <c r="E61" s="106"/>
      <c r="F61" s="106"/>
      <c r="G61" s="106"/>
      <c r="H61" s="106"/>
      <c r="I61" s="106"/>
      <c r="L61" s="276"/>
      <c r="M61" s="109"/>
      <c r="N61" s="110"/>
      <c r="O61" s="110"/>
    </row>
    <row r="62" spans="1:15" ht="12.75" customHeight="1" x14ac:dyDescent="0.3">
      <c r="A62" s="138"/>
      <c r="B62" s="8"/>
      <c r="C62" s="12"/>
      <c r="D62" s="12"/>
      <c r="E62" s="12"/>
      <c r="F62" s="12"/>
      <c r="G62" s="12"/>
      <c r="H62" s="12"/>
      <c r="I62" s="12"/>
      <c r="L62" s="277"/>
      <c r="M62" s="113"/>
      <c r="N62" s="113"/>
      <c r="O62" s="113"/>
    </row>
    <row r="63" spans="1:15" ht="12.75" customHeight="1" x14ac:dyDescent="0.3">
      <c r="A63" s="138"/>
      <c r="B63" s="89"/>
      <c r="C63" s="12"/>
      <c r="D63" s="12"/>
      <c r="E63" s="12"/>
      <c r="F63" s="12"/>
      <c r="G63" s="12"/>
      <c r="H63" s="12"/>
      <c r="I63" s="12"/>
      <c r="L63" s="278"/>
      <c r="M63" s="114"/>
      <c r="N63" s="114"/>
      <c r="O63" s="114"/>
    </row>
    <row r="64" spans="1:15" ht="12.75" customHeight="1" x14ac:dyDescent="0.25">
      <c r="A64" s="138"/>
      <c r="B64" s="89"/>
      <c r="C64" s="89"/>
      <c r="D64" s="89"/>
      <c r="E64" s="89"/>
      <c r="F64" s="89"/>
      <c r="G64" s="89"/>
      <c r="H64" s="89"/>
      <c r="I64" s="89"/>
      <c r="L64" s="273"/>
      <c r="M64" s="75"/>
      <c r="N64" s="75"/>
      <c r="O64" s="75"/>
    </row>
    <row r="65" spans="1:15" x14ac:dyDescent="0.25">
      <c r="A65" s="138"/>
      <c r="B65" s="89"/>
      <c r="C65" s="90"/>
      <c r="D65" s="91"/>
      <c r="E65" s="12"/>
      <c r="F65" s="12"/>
      <c r="G65" s="12"/>
      <c r="H65" s="12"/>
      <c r="I65" s="12"/>
      <c r="L65" s="273"/>
      <c r="M65" s="75"/>
      <c r="N65" s="75"/>
      <c r="O65" s="75"/>
    </row>
    <row r="66" spans="1:15" x14ac:dyDescent="0.25">
      <c r="A66" s="138"/>
      <c r="B66" s="8"/>
      <c r="C66" s="9"/>
      <c r="D66" s="10"/>
      <c r="E66" s="92"/>
      <c r="F66" s="92"/>
      <c r="G66" s="92"/>
      <c r="H66" s="92"/>
      <c r="I66" s="92"/>
      <c r="L66" s="274"/>
      <c r="M66" s="80"/>
      <c r="N66" s="80"/>
      <c r="O66" s="80"/>
    </row>
    <row r="67" spans="1:15" x14ac:dyDescent="0.25">
      <c r="A67" s="7"/>
      <c r="B67" s="8"/>
      <c r="C67" s="12"/>
      <c r="D67" s="12"/>
      <c r="E67" s="12"/>
      <c r="F67" s="12"/>
      <c r="G67" s="12"/>
      <c r="H67" s="12"/>
      <c r="I67" s="12"/>
      <c r="L67" s="274"/>
      <c r="M67" s="80"/>
      <c r="N67" s="80"/>
      <c r="O67" s="80"/>
    </row>
    <row r="68" spans="1:15" x14ac:dyDescent="0.25">
      <c r="A68" s="7"/>
      <c r="B68" s="8"/>
      <c r="C68" s="12"/>
      <c r="D68" s="12"/>
      <c r="E68" s="12"/>
      <c r="F68" s="12"/>
      <c r="G68" s="12"/>
      <c r="H68" s="12"/>
      <c r="I68" s="12"/>
      <c r="L68" s="274"/>
      <c r="M68" s="80"/>
      <c r="N68" s="80"/>
      <c r="O68" s="80"/>
    </row>
    <row r="69" spans="1:15" x14ac:dyDescent="0.25">
      <c r="A69" s="7"/>
      <c r="B69" s="8"/>
      <c r="C69" s="12"/>
      <c r="D69" s="12"/>
      <c r="E69" s="12"/>
      <c r="F69" s="12"/>
      <c r="G69" s="12"/>
      <c r="H69" s="12"/>
      <c r="I69" s="12"/>
      <c r="L69" s="275"/>
      <c r="M69" s="82"/>
      <c r="N69" s="82"/>
      <c r="O69" s="82"/>
    </row>
    <row r="70" spans="1:15" x14ac:dyDescent="0.25">
      <c r="L70" s="275"/>
      <c r="M70" s="82"/>
      <c r="N70" s="82"/>
      <c r="O70" s="82"/>
    </row>
    <row r="71" spans="1:15" x14ac:dyDescent="0.25">
      <c r="L71" s="275"/>
      <c r="M71" s="82"/>
      <c r="N71" s="82"/>
      <c r="O71" s="82"/>
    </row>
    <row r="72" spans="1:15" ht="14.4" x14ac:dyDescent="0.3">
      <c r="L72" s="88"/>
      <c r="M72" s="76"/>
      <c r="N72" s="76"/>
      <c r="O72" s="76"/>
    </row>
    <row r="73" spans="1:15" ht="14.4" x14ac:dyDescent="0.3">
      <c r="L73" s="88"/>
      <c r="M73" s="76"/>
      <c r="N73" s="76"/>
      <c r="O73" s="76"/>
    </row>
    <row r="74" spans="1:15" ht="14.4" x14ac:dyDescent="0.3">
      <c r="L74" s="3"/>
      <c r="M74" s="1"/>
      <c r="N74" s="1"/>
      <c r="O74" s="1"/>
    </row>
  </sheetData>
  <sheetProtection algorithmName="SHA-512" hashValue="mqf0GgKvXSKQ4MgCR6YE1FbvL7Lp7536O86qMaBKc1JwyiujuHHsGSCK+xN5J8ll9KpMAT8Qa0bkxMqveh6pMw==" saltValue="izQfter07EFrxWmkUQHDaw==" spinCount="100000" sheet="1" selectLockedCells="1"/>
  <sortState ref="B36:B44">
    <sortCondition ref="B36:B44"/>
  </sortState>
  <mergeCells count="1">
    <mergeCell ref="L35:O35"/>
  </mergeCells>
  <phoneticPr fontId="4" type="noConversion"/>
  <dataValidations disablePrompts="1" count="1">
    <dataValidation type="whole" operator="equal" allowBlank="1" showInputMessage="1" showErrorMessage="1" sqref="J8:J33 J36:J44" xr:uid="{00000000-0002-0000-0800-000000000000}">
      <formula1>1</formula1>
    </dataValidation>
  </dataValidations>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16</vt:i4>
      </vt:variant>
      <vt:variant>
        <vt:lpstr>Imenovani obsegi</vt:lpstr>
      </vt:variant>
      <vt:variant>
        <vt:i4>17</vt:i4>
      </vt:variant>
    </vt:vector>
  </HeadingPairs>
  <TitlesOfParts>
    <vt:vector size="33" baseType="lpstr">
      <vt:lpstr>MLEKO IN MLEČNI IZDELKI</vt:lpstr>
      <vt:lpstr>MLEKO IN MLEČNI IZDELKI, sheme </vt:lpstr>
      <vt:lpstr>MESO IN MESNI IZDELKI</vt:lpstr>
      <vt:lpstr>RIBE </vt:lpstr>
      <vt:lpstr>JAJCA</vt:lpstr>
      <vt:lpstr>OLJA IN IZDELKI </vt:lpstr>
      <vt:lpstr>SVEŽE SADNJE, ZELENJAVA, SUHO S</vt:lpstr>
      <vt:lpstr>ZAMRZNJENA IN KONZERVIRANA ZELE</vt:lpstr>
      <vt:lpstr>SADNI SOKOVI, NEKTARJI, SIRUPI</vt:lpstr>
      <vt:lpstr>ŽITA IN MLEVSKI IZDELKI</vt:lpstr>
      <vt:lpstr>ZAMRZNJENI IZDELKI IZ TESTA</vt:lpstr>
      <vt:lpstr>KRUH; PEKOVSKO PECIVO, KEKSI; S</vt:lpstr>
      <vt:lpstr>OSTALO PREHRAMBENO BLAGO</vt:lpstr>
      <vt:lpstr>ŽIVILA ZA POSEBNE NAMENE (DIETE</vt:lpstr>
      <vt:lpstr>List1</vt:lpstr>
      <vt:lpstr>List2</vt:lpstr>
      <vt:lpstr>JAJCA!Področje_tiskanja</vt:lpstr>
      <vt:lpstr>'KRUH; PEKOVSKO PECIVO, KEKSI; S'!Področje_tiskanja</vt:lpstr>
      <vt:lpstr>'MESO IN MESNI IZDELKI'!Področje_tiskanja</vt:lpstr>
      <vt:lpstr>'MLEKO IN MLEČNI IZDELKI'!Področje_tiskanja</vt:lpstr>
      <vt:lpstr>'MLEKO IN MLEČNI IZDELKI, sheme '!Področje_tiskanja</vt:lpstr>
      <vt:lpstr>'OLJA IN IZDELKI '!Področje_tiskanja</vt:lpstr>
      <vt:lpstr>'OSTALO PREHRAMBENO BLAGO'!Področje_tiskanja</vt:lpstr>
      <vt:lpstr>'RIBE '!Področje_tiskanja</vt:lpstr>
      <vt:lpstr>'SADNI SOKOVI, NEKTARJI, SIRUPI'!Področje_tiskanja</vt:lpstr>
      <vt:lpstr>'SVEŽE SADNJE, ZELENJAVA, SUHO S'!Področje_tiskanja</vt:lpstr>
      <vt:lpstr>'ZAMRZNJENA IN KONZERVIRANA ZELE'!Področje_tiskanja</vt:lpstr>
      <vt:lpstr>'ZAMRZNJENI IZDELKI IZ TESTA'!Področje_tiskanja</vt:lpstr>
      <vt:lpstr>'ŽITA IN MLEVSKI IZDELKI'!Področje_tiskanja</vt:lpstr>
      <vt:lpstr>'ŽIVILA ZA POSEBNE NAMENE (DIETE'!Področje_tiskanja</vt:lpstr>
      <vt:lpstr>'MESO IN MESNI IZDELKI'!Tiskanje_naslovov</vt:lpstr>
      <vt:lpstr>'MLEKO IN MLEČNI IZDELKI'!Tiskanje_naslovov</vt:lpstr>
      <vt:lpstr>'MLEKO IN MLEČNI IZDELKI, sheme '!Tiskanje_naslovov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Uporabnik</cp:lastModifiedBy>
  <cp:lastPrinted>2022-12-10T11:53:15Z</cp:lastPrinted>
  <dcterms:created xsi:type="dcterms:W3CDTF">2011-09-19T19:31:00Z</dcterms:created>
  <dcterms:modified xsi:type="dcterms:W3CDTF">2023-03-13T13:08:10Z</dcterms:modified>
</cp:coreProperties>
</file>